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2 Stadtentwicklung\15 GIS\7 Entwicklung\2 Projekte und Geodaten\0 Allgemein\0 Amtliche Vermessung\1 Langenthal\2 Nachführung\3 Ausschreibung 2026-2033\Dossier Ausschreibung\"/>
    </mc:Choice>
  </mc:AlternateContent>
  <xr:revisionPtr revIDLastSave="0" documentId="13_ncr:1_{4F50F09F-2A8E-4B3D-936A-5D2F752A70C4}" xr6:coauthVersionLast="47" xr6:coauthVersionMax="47" xr10:uidLastSave="{00000000-0000-0000-0000-000000000000}"/>
  <bookViews>
    <workbookView xWindow="-28920" yWindow="180" windowWidth="29040" windowHeight="17520" xr2:uid="{00000000-000D-0000-FFFF-FFFF00000000}"/>
  </bookViews>
  <sheets>
    <sheet name="Zusammenfassung" sheetId="1" r:id="rId1"/>
    <sheet name="Anbieter A" sheetId="2" r:id="rId2"/>
    <sheet name="Anbieter B" sheetId="7" r:id="rId3"/>
    <sheet name="Anbieter C" sheetId="8" r:id="rId4"/>
    <sheet name="Anbieter D" sheetId="9" r:id="rId5"/>
    <sheet name="Anbieter E" sheetId="10" r:id="rId6"/>
  </sheets>
  <definedNames>
    <definedName name="_xlnm.Print_Area" localSheetId="0">Zusammenfassung!$A$1:$H$59</definedName>
    <definedName name="_xlnm.Print_Titles" localSheetId="1">'Anbieter A'!$1:$5</definedName>
    <definedName name="_xlnm.Print_Titles" localSheetId="2">'Anbieter B'!$1:$5</definedName>
    <definedName name="_xlnm.Print_Titles" localSheetId="3">'Anbieter C'!$1:$5</definedName>
    <definedName name="_xlnm.Print_Titles" localSheetId="4">'Anbieter D'!$1:$5</definedName>
    <definedName name="_xlnm.Print_Titles" localSheetId="5">'Anbieter E'!$1:$5</definedName>
    <definedName name="_xlnm.Print_Titles" localSheetId="0">Zusammenfassung!$1:$5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B51" i="1" s="1"/>
  <c r="E53" i="2"/>
  <c r="D51" i="1" s="1"/>
  <c r="E51" i="1"/>
  <c r="B52" i="1"/>
  <c r="C52" i="1"/>
  <c r="D52" i="1"/>
  <c r="E52" i="1"/>
  <c r="B53" i="1"/>
  <c r="C53" i="1"/>
  <c r="D53" i="1"/>
  <c r="E53" i="1"/>
  <c r="F53" i="1"/>
  <c r="E54" i="1"/>
  <c r="D54" i="1"/>
  <c r="C54" i="1"/>
  <c r="B54" i="1"/>
  <c r="B55" i="1"/>
  <c r="C55" i="1"/>
  <c r="D55" i="1"/>
  <c r="E55" i="1"/>
  <c r="E50" i="1"/>
  <c r="B81" i="8" l="1"/>
  <c r="B81" i="9"/>
  <c r="B81" i="10"/>
  <c r="B81" i="7"/>
  <c r="B20" i="7"/>
  <c r="B21" i="7"/>
  <c r="B20" i="8"/>
  <c r="B21" i="8"/>
  <c r="B20" i="9"/>
  <c r="B21" i="9"/>
  <c r="B20" i="10"/>
  <c r="B21" i="10"/>
  <c r="D76" i="2"/>
  <c r="E72" i="2" s="1"/>
  <c r="F51" i="1" s="1"/>
  <c r="C37" i="1"/>
  <c r="C33" i="1"/>
  <c r="C28" i="1"/>
  <c r="C42" i="1"/>
  <c r="B9" i="7" l="1"/>
  <c r="C17" i="1"/>
  <c r="D76" i="10"/>
  <c r="B10" i="7"/>
  <c r="E5" i="10"/>
  <c r="A80" i="10"/>
  <c r="B75" i="10"/>
  <c r="B74" i="10"/>
  <c r="A73" i="10"/>
  <c r="A72" i="10"/>
  <c r="B68" i="10"/>
  <c r="B67" i="10"/>
  <c r="B66" i="10"/>
  <c r="B65" i="10"/>
  <c r="B64" i="10"/>
  <c r="B63" i="10"/>
  <c r="A62" i="10"/>
  <c r="B58" i="10"/>
  <c r="B57" i="10"/>
  <c r="B56" i="10"/>
  <c r="B55" i="10"/>
  <c r="A54" i="10"/>
  <c r="A53" i="10"/>
  <c r="B49" i="10"/>
  <c r="B48" i="10"/>
  <c r="A47" i="10"/>
  <c r="B43" i="10"/>
  <c r="B42" i="10"/>
  <c r="B41" i="10"/>
  <c r="A40" i="10"/>
  <c r="B36" i="10"/>
  <c r="B35" i="10"/>
  <c r="B34" i="10"/>
  <c r="A33" i="10"/>
  <c r="A32" i="10"/>
  <c r="B28" i="10"/>
  <c r="B27" i="10"/>
  <c r="B26" i="10"/>
  <c r="A25" i="10"/>
  <c r="A19" i="10"/>
  <c r="B15" i="10"/>
  <c r="A14" i="10"/>
  <c r="B10" i="10"/>
  <c r="B9" i="10"/>
  <c r="A8" i="10"/>
  <c r="A7" i="10"/>
  <c r="A2" i="10"/>
  <c r="E1" i="10"/>
  <c r="D39" i="1" l="1"/>
  <c r="D38" i="1"/>
  <c r="D34" i="1"/>
  <c r="D50" i="1" s="1"/>
  <c r="D29" i="1"/>
  <c r="C50" i="1" s="1"/>
  <c r="D23" i="1"/>
  <c r="B50" i="1" s="1"/>
  <c r="F50" i="1" l="1"/>
  <c r="D76" i="9"/>
  <c r="D76" i="8"/>
  <c r="D76" i="7"/>
  <c r="B74" i="9" l="1"/>
  <c r="B74" i="8"/>
  <c r="B74" i="7"/>
  <c r="B75" i="7"/>
  <c r="B43" i="9"/>
  <c r="B42" i="9"/>
  <c r="B41" i="9"/>
  <c r="B36" i="9"/>
  <c r="A40" i="9"/>
  <c r="A33" i="9"/>
  <c r="B43" i="8"/>
  <c r="B42" i="8"/>
  <c r="B41" i="8"/>
  <c r="B34" i="8"/>
  <c r="A47" i="8"/>
  <c r="A40" i="8"/>
  <c r="A33" i="8"/>
  <c r="A40" i="7"/>
  <c r="A33" i="7"/>
  <c r="B43" i="7"/>
  <c r="B42" i="7"/>
  <c r="B41" i="7"/>
  <c r="B49" i="7" l="1"/>
  <c r="B48" i="7"/>
  <c r="A47" i="7"/>
  <c r="B36" i="7"/>
  <c r="B35" i="7"/>
  <c r="B34" i="7"/>
  <c r="A32" i="7"/>
  <c r="B49" i="8"/>
  <c r="B48" i="8"/>
  <c r="B36" i="8"/>
  <c r="B35" i="8"/>
  <c r="A32" i="8"/>
  <c r="B49" i="9"/>
  <c r="B48" i="9"/>
  <c r="A47" i="9"/>
  <c r="B35" i="9"/>
  <c r="B34" i="9"/>
  <c r="A32" i="9"/>
  <c r="D36" i="1" l="1"/>
  <c r="C64" i="10" s="1"/>
  <c r="D35" i="1"/>
  <c r="C55" i="10" s="1"/>
  <c r="D32" i="1"/>
  <c r="C48" i="10" s="1"/>
  <c r="D31" i="1"/>
  <c r="C41" i="10" s="1"/>
  <c r="D30" i="1"/>
  <c r="C34" i="10" s="1"/>
  <c r="E33" i="1"/>
  <c r="D40" i="1"/>
  <c r="C74" i="10" s="1"/>
  <c r="E28" i="1"/>
  <c r="E32" i="10" l="1"/>
  <c r="E53" i="10"/>
  <c r="C41" i="9"/>
  <c r="C41" i="8"/>
  <c r="C41" i="2"/>
  <c r="C41" i="7"/>
  <c r="C74" i="9"/>
  <c r="C74" i="7"/>
  <c r="C74" i="8"/>
  <c r="C48" i="8"/>
  <c r="C48" i="2"/>
  <c r="C48" i="7"/>
  <c r="C48" i="9"/>
  <c r="C34" i="7"/>
  <c r="E32" i="7" s="1"/>
  <c r="C34" i="2"/>
  <c r="C34" i="8"/>
  <c r="C34" i="9"/>
  <c r="E32" i="9" s="1"/>
  <c r="E1" i="9"/>
  <c r="E1" i="8"/>
  <c r="E1" i="7"/>
  <c r="E1" i="2"/>
  <c r="E32" i="8" l="1"/>
  <c r="E32" i="2"/>
  <c r="C51" i="1" s="1"/>
  <c r="G51" i="1" s="1"/>
  <c r="E42" i="1"/>
  <c r="E37" i="1"/>
  <c r="D41" i="1"/>
  <c r="C74" i="2"/>
  <c r="C64" i="2"/>
  <c r="D27" i="1"/>
  <c r="C26" i="10" s="1"/>
  <c r="D26" i="1"/>
  <c r="D25" i="1"/>
  <c r="C15" i="10" s="1"/>
  <c r="D24" i="1"/>
  <c r="C9" i="10" s="1"/>
  <c r="C20" i="2" l="1"/>
  <c r="C20" i="10"/>
  <c r="E7" i="10" s="1"/>
  <c r="C20" i="9"/>
  <c r="C20" i="8"/>
  <c r="C20" i="7"/>
  <c r="C81" i="2"/>
  <c r="C81" i="10"/>
  <c r="E72" i="10" s="1"/>
  <c r="F55" i="1" s="1"/>
  <c r="C64" i="8"/>
  <c r="C64" i="9"/>
  <c r="C64" i="7"/>
  <c r="C9" i="7"/>
  <c r="C9" i="9"/>
  <c r="C9" i="8"/>
  <c r="E7" i="8" s="1"/>
  <c r="C81" i="9"/>
  <c r="C81" i="7"/>
  <c r="E72" i="7" s="1"/>
  <c r="F52" i="1" s="1"/>
  <c r="C81" i="8"/>
  <c r="E72" i="8" s="1"/>
  <c r="C15" i="7"/>
  <c r="C15" i="9"/>
  <c r="C15" i="8"/>
  <c r="C15" i="2"/>
  <c r="C26" i="8"/>
  <c r="C26" i="9"/>
  <c r="C26" i="7"/>
  <c r="C9" i="2"/>
  <c r="C26" i="2"/>
  <c r="C55" i="2"/>
  <c r="C55" i="7"/>
  <c r="E53" i="7" s="1"/>
  <c r="C55" i="8"/>
  <c r="C55" i="9"/>
  <c r="E72" i="9" l="1"/>
  <c r="F54" i="1" s="1"/>
  <c r="E7" i="7"/>
  <c r="E7" i="9"/>
  <c r="E53" i="8"/>
  <c r="E53" i="9"/>
  <c r="A80" i="9"/>
  <c r="B75" i="9"/>
  <c r="A73" i="9"/>
  <c r="A72" i="9"/>
  <c r="B68" i="9"/>
  <c r="B67" i="9"/>
  <c r="B66" i="9"/>
  <c r="B65" i="9"/>
  <c r="B64" i="9"/>
  <c r="B63" i="9"/>
  <c r="A62" i="9"/>
  <c r="B58" i="9"/>
  <c r="B57" i="9"/>
  <c r="B56" i="9"/>
  <c r="B55" i="9"/>
  <c r="A54" i="9"/>
  <c r="A53" i="9"/>
  <c r="A80" i="8"/>
  <c r="B75" i="8"/>
  <c r="A73" i="8"/>
  <c r="A72" i="8"/>
  <c r="B68" i="8"/>
  <c r="B67" i="8"/>
  <c r="B66" i="8"/>
  <c r="B65" i="8"/>
  <c r="B64" i="8"/>
  <c r="B63" i="8"/>
  <c r="A62" i="8"/>
  <c r="B58" i="8"/>
  <c r="B57" i="8"/>
  <c r="B56" i="8"/>
  <c r="B55" i="8"/>
  <c r="A54" i="8"/>
  <c r="A53" i="8"/>
  <c r="A80" i="7"/>
  <c r="A73" i="7"/>
  <c r="A72" i="7"/>
  <c r="B68" i="7"/>
  <c r="B67" i="7"/>
  <c r="B66" i="7"/>
  <c r="B65" i="7"/>
  <c r="B64" i="7"/>
  <c r="B63" i="7"/>
  <c r="A62" i="7"/>
  <c r="B58" i="7"/>
  <c r="B57" i="7"/>
  <c r="B56" i="7"/>
  <c r="B55" i="7"/>
  <c r="A54" i="7"/>
  <c r="A53" i="7"/>
  <c r="B28" i="9"/>
  <c r="B27" i="9"/>
  <c r="B26" i="9"/>
  <c r="A25" i="9"/>
  <c r="B28" i="8"/>
  <c r="B27" i="8"/>
  <c r="B26" i="8"/>
  <c r="A25" i="8"/>
  <c r="B28" i="7"/>
  <c r="B27" i="7"/>
  <c r="B26" i="7"/>
  <c r="A25" i="7"/>
  <c r="A19" i="9"/>
  <c r="A19" i="8"/>
  <c r="A19" i="7"/>
  <c r="B15" i="9"/>
  <c r="A14" i="9"/>
  <c r="B15" i="8"/>
  <c r="A14" i="8"/>
  <c r="B15" i="7"/>
  <c r="A14" i="7"/>
  <c r="B10" i="9"/>
  <c r="B9" i="9"/>
  <c r="A8" i="9"/>
  <c r="A7" i="9"/>
  <c r="A8" i="8"/>
  <c r="A7" i="8"/>
  <c r="A8" i="7"/>
  <c r="A7" i="7"/>
  <c r="B10" i="8"/>
  <c r="B9" i="8"/>
  <c r="E5" i="2" l="1"/>
  <c r="D46" i="1" l="1"/>
  <c r="A2" i="9"/>
  <c r="A2" i="8"/>
  <c r="A2" i="7"/>
  <c r="A2" i="2"/>
  <c r="F29" i="1" l="1"/>
  <c r="F23" i="1"/>
  <c r="F39" i="1"/>
  <c r="F38" i="1"/>
  <c r="E5" i="9"/>
  <c r="E5" i="8"/>
  <c r="G15" i="1"/>
  <c r="C20" i="1" s="1"/>
  <c r="G55" i="1" s="1"/>
  <c r="C18" i="1" l="1"/>
  <c r="C19" i="1"/>
  <c r="G54" i="1" s="1"/>
  <c r="C16" i="1"/>
  <c r="E5" i="7"/>
  <c r="G53" i="1" l="1"/>
  <c r="G52" i="1"/>
  <c r="H54" i="1" l="1"/>
  <c r="H51" i="1"/>
  <c r="F34" i="1"/>
  <c r="F46" i="1" s="1"/>
  <c r="H55" i="1" l="1"/>
  <c r="H53" i="1"/>
  <c r="H52" i="1"/>
</calcChain>
</file>

<file path=xl/sharedStrings.xml><?xml version="1.0" encoding="utf-8"?>
<sst xmlns="http://schemas.openxmlformats.org/spreadsheetml/2006/main" count="330" uniqueCount="112">
  <si>
    <t>Kanton Bern</t>
  </si>
  <si>
    <t>Gültige Angebote</t>
  </si>
  <si>
    <t>Code</t>
  </si>
  <si>
    <t>Anbieter</t>
  </si>
  <si>
    <t>A</t>
  </si>
  <si>
    <t>B</t>
  </si>
  <si>
    <t>C</t>
  </si>
  <si>
    <t>D</t>
  </si>
  <si>
    <t>Preisbewertung</t>
  </si>
  <si>
    <t>Code</t>
  </si>
  <si>
    <t>billigstes Angebot =</t>
  </si>
  <si>
    <t>A</t>
  </si>
  <si>
    <r>
      <t xml:space="preserve">Zuschlagsberechnung </t>
    </r>
    <r>
      <rPr>
        <sz val="10.9"/>
        <color indexed="8"/>
        <rFont val="Arial"/>
        <family val="2"/>
      </rPr>
      <t>(Detailbeurteilung im Anhang)</t>
    </r>
  </si>
  <si>
    <t>Kriterium</t>
  </si>
  <si>
    <t>Total gewichtete Punkte</t>
  </si>
  <si>
    <t>Rangfolge</t>
  </si>
  <si>
    <t>Gewichtung</t>
  </si>
  <si>
    <t>A</t>
  </si>
  <si>
    <t>Legende:</t>
  </si>
  <si>
    <t>Beilagen:</t>
  </si>
  <si>
    <t>Kanton Bern</t>
  </si>
  <si>
    <t>Punktbewertung=</t>
  </si>
  <si>
    <t>Vergleichstabelle der Angebote</t>
  </si>
  <si>
    <t>Bewertung der Zuschlagskriterien</t>
  </si>
  <si>
    <t>Gewichte</t>
  </si>
  <si>
    <t>Summe aller Gewichte</t>
  </si>
  <si>
    <t>Angebot</t>
  </si>
  <si>
    <t>Gemeinde</t>
  </si>
  <si>
    <t>Dienstleistungen</t>
  </si>
  <si>
    <t>Qualitätssicherung</t>
  </si>
  <si>
    <t>Erfahrung in der AV</t>
  </si>
  <si>
    <t>%</t>
  </si>
  <si>
    <t>Begründungen:
-</t>
  </si>
  <si>
    <t>Bemerkungen:
-</t>
  </si>
  <si>
    <t>Führungserfahrung</t>
  </si>
  <si>
    <t>Punktzahl</t>
  </si>
  <si>
    <t>Punktbewertung</t>
  </si>
  <si>
    <t>Detailbewertungen der Angebote</t>
  </si>
  <si>
    <t xml:space="preserve">Bemerkungen:
- </t>
  </si>
  <si>
    <t>a</t>
  </si>
  <si>
    <t>b</t>
  </si>
  <si>
    <t>c</t>
  </si>
  <si>
    <t>d</t>
  </si>
  <si>
    <t>Angebotene Dienstleistungen</t>
  </si>
  <si>
    <t>Preiskonditionen</t>
  </si>
  <si>
    <t>Rabattunterschied, der zu 1 Punktabzug führt =</t>
  </si>
  <si>
    <t>Weitere Geomatik- und Vermessungsdienstleistungen im Rahmen der amtlichen Vermessung</t>
  </si>
  <si>
    <t>Erfahrung in der Nachführung der amtlichen Vermessung</t>
  </si>
  <si>
    <t>Erfahrung des Büros in ähnlichen Gemeinden</t>
  </si>
  <si>
    <t>Anzahl Jahre in einer leitenden Funktion (Projektleitung, Abteilungsleitung oder Geschäftsleitung)</t>
  </si>
  <si>
    <t>Qualitätssicherung in der amtlichen Vermessung</t>
  </si>
  <si>
    <t>Gewicht</t>
  </si>
  <si>
    <t>Erfahrung ähnl. Gem.</t>
  </si>
  <si>
    <t>QS in der AV</t>
  </si>
  <si>
    <t>Sicherstellung Stv.</t>
  </si>
  <si>
    <t>Führungserfahrung des Nachführungsgeometers</t>
  </si>
  <si>
    <t>Δ=</t>
  </si>
  <si>
    <t>(Differenz Hauptkriterium - Summe Unterkriterien)</t>
  </si>
  <si>
    <t>Total:</t>
  </si>
  <si>
    <t>Erklärungen:</t>
  </si>
  <si>
    <t>Kontrolle: Werte müssen Null sein</t>
  </si>
  <si>
    <t>- Eigenes Qualitätsmanagementsystem -&gt; (3 Punkte)</t>
  </si>
  <si>
    <t>- Kein Qualitätsmanagementsystem -&gt; (0 Punkte)</t>
  </si>
  <si>
    <t>Gelb markierte Felder können/müssen durch die Gemeinde ausgefüllt werden.</t>
  </si>
  <si>
    <t>Der Bewertungsspielraum reicht von 0 (ungenügend) bis 5 (sehr gut)</t>
  </si>
  <si>
    <t>Das Total pro Hauptkriterium darf 5.0 nicht überschreiten!</t>
  </si>
  <si>
    <t>Wahl Nachführungsgeometer/in für die Periode 2026-2033</t>
  </si>
  <si>
    <t>Referenzen</t>
  </si>
  <si>
    <t>Kundendienst</t>
  </si>
  <si>
    <t>Informationssicherheit</t>
  </si>
  <si>
    <t>Nachhaltigkeit</t>
  </si>
  <si>
    <t>Ökologie</t>
  </si>
  <si>
    <t>Ausbildung Lernende</t>
  </si>
  <si>
    <t>- Zusammenarbeit -&gt; (Wert zwischen 0.0 und 5.0, gemäss Tabelle Kap. 3.4)</t>
  </si>
  <si>
    <t>- Baulandumlegung
   Ja                                                                    (1 Punkt)
   Ja, mit Referenzen in den letzten acht Jahren     (2 Punkte)
   Nein                                                                 (0 Punkte)</t>
  </si>
  <si>
    <t>- Güterzusammenlegung
   Ja                                                                    (0.5 Punkt)
   Ja, mit Referenzen in den letzten acht Jahren     (1 Punkt)
   Nein                                                                 (0 Punkte)</t>
  </si>
  <si>
    <t>- Nachführungsgeometer (0 - 5 Jahre) -&gt; (1.5 Punkte)</t>
  </si>
  <si>
    <t>- Nachführungsgeometer (6 und mehr Jahre) -&gt; (3 Punkte)</t>
  </si>
  <si>
    <t>- Sachbearbeiter (Ansprechperson) (0 - 5 Jahre) -&gt; (1 Punkt)</t>
  </si>
  <si>
    <t>- Sachbearbeiter (Ansprechperson) (6 und mehr Jahre) -&gt; (2 Punkte)</t>
  </si>
  <si>
    <t>- Mehr als 10 Jahre -&gt; (5 Punkte)</t>
  </si>
  <si>
    <t>- 6 - 10 Jahre -&gt; (4 Punkte)</t>
  </si>
  <si>
    <t>- 3 - 5 Jahre -&gt; (3 Punkte)</t>
  </si>
  <si>
    <t>- 1 - 2 Jahre -&gt; (2 Punkt)</t>
  </si>
  <si>
    <t>- &lt; 1 Jahr -&gt; (1 Punkte)</t>
  </si>
  <si>
    <t>- ISO-zertifiziertes Qualitätsmanagementsystem -&gt; (5 Punkte)</t>
  </si>
  <si>
    <t xml:space="preserve">Art der Sicherstellung der Stellvertretung des Nachführungsgeometers, z. B. bei Ferien (gemäss Art. 5, KVAV)
</t>
  </si>
  <si>
    <t>- Stellvertreter in der Firma -&gt; (5 Punkte)</t>
  </si>
  <si>
    <t>- Stellvertreter in einer anderen Firma -&gt; (3 Punkte)</t>
  </si>
  <si>
    <t>- Nachweis gemäss Art. 19 Abs. 1 (VAV-VBS) -&gt; (5 Punkte)</t>
  </si>
  <si>
    <t>- Zertifikat ausserhalb Norm -&gt; (3 Punkte)</t>
  </si>
  <si>
    <t>- Keine Angaben/Nachweise -&gt; (0 Punkte)</t>
  </si>
  <si>
    <t xml:space="preserve">Soziale Nachhaltigkeit, Ausbildung Lernende
</t>
  </si>
  <si>
    <t>- Anzahl Vollzeitstellen (inkl. Lernende) im Bereich amtliche Vermessung</t>
  </si>
  <si>
    <t>- Davon Ausbildungsplätze für Lernende «GeomatikerIn EFZ (Schwerpunkt Vermessung)»</t>
  </si>
  <si>
    <t>Punktzahl:</t>
  </si>
  <si>
    <t>vertraglicher Taxpunktwert (in Prozent zum kantonalen Taxpunktwert)</t>
  </si>
  <si>
    <t>Weitere Dienstleistungen</t>
  </si>
  <si>
    <t>(soll = 20)</t>
  </si>
  <si>
    <t xml:space="preserve">Das «Total gewichtete Punkte» darf 100.0 nicht überschreiten! </t>
  </si>
  <si>
    <t>E</t>
  </si>
  <si>
    <t>e</t>
  </si>
  <si>
    <t>Nicht verwendete Zeilen (zwischen Nr. 53 und 56) in der Zuschlagsberechnung löschen.</t>
  </si>
  <si>
    <t xml:space="preserve">Begründungen:
- </t>
  </si>
  <si>
    <t>- WebGIS für AV-nahe spezifische Themen (Bsp. Zusatzmöglichkeiten: geschützter Zugriff auf Werkkataster wie Wasser/Abwasser)
   AV WebGIS mit Zusatzmöglichkeiten    (2 Punkte)
   nur AV WebGIS                                  (1 Punkt)
   Nein                                                   (0 Punkte)</t>
  </si>
  <si>
    <t>Langenthal</t>
  </si>
  <si>
    <t>- Dienstleistungskonzept: Ist das Angebot strukturiert und verständlich aufgebaut? -&gt; (0.0 und 3.0)</t>
  </si>
  <si>
    <t>- Dienstleistungskonzept: Wird eine plausible Auftragsabwicklung vorgestellt? -&gt; (0.0 und 2.0)</t>
  </si>
  <si>
    <t>Dienstleistungskonzept</t>
  </si>
  <si>
    <t>- Fahrdistanz Gemeinde (Gemeindeverwaltung) -&gt; Bürostandort
   0 - 20 km                  (5 Punkte)
   21 - 40 km                (3 Punkt)
   Mehr als 40 km         (0 Punkte)</t>
  </si>
  <si>
    <t>- Beratung Kunden: Online-Angebote (Bsp. Gesprächstermin buchen, Auftrag erfassen, etc.)
   Ja       (2 Punkt)
   Nein    (0 Punkte)</t>
  </si>
  <si>
    <t>- Fest zugeteilte Ansprechperson für die Gemeinde bezüglich AV
   Nein                                                (0 Punkte)
   Ja, seit 4 Jahren oder weniger          (2 Punkt)
   Ja, seit 5 Jahren oder mehr              (3 Punkte)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</si>
</sst>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gt;0]&quot;SFr. &quot;#,##0.00;[&lt;0]&quot;SFr. -&quot;#,##0.00;&quot;SFr. -&quot;#"/>
    <numFmt numFmtId="165" formatCode="0.0"/>
    <numFmt numFmtId="166" formatCode="0.000"/>
    <numFmt numFmtId="167" formatCode="0.00000"/>
  </numFmts>
  <fonts count="25">
    <font>
      <sz val="10"/>
      <name val="Arial"/>
    </font>
    <font>
      <sz val="11"/>
      <color indexed="8"/>
      <name val="Arial"/>
      <family val="2"/>
    </font>
    <font>
      <b/>
      <sz val="13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.9"/>
      <color indexed="8"/>
      <name val="Arial"/>
      <family val="2"/>
    </font>
    <font>
      <sz val="10"/>
      <color indexed="8"/>
      <name val="Albany"/>
      <family val="2"/>
    </font>
    <font>
      <b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1"/>
      <color indexed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lbany"/>
      <family val="2"/>
    </font>
    <font>
      <sz val="11"/>
      <name val="Arial"/>
      <family val="2"/>
    </font>
    <font>
      <i/>
      <sz val="9"/>
      <color indexed="8"/>
      <name val="Arial"/>
      <family val="2"/>
    </font>
    <font>
      <sz val="10"/>
      <name val="Arial"/>
      <family val="2"/>
    </font>
    <font>
      <i/>
      <sz val="7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1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0" fillId="0" borderId="0" xfId="0" quotePrefix="1" applyAlignment="1" applyProtection="1">
      <alignment vertical="center" wrapText="1"/>
      <protection locked="0"/>
    </xf>
    <xf numFmtId="0" fontId="12" fillId="0" borderId="0" xfId="0" quotePrefix="1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11" fillId="0" borderId="14" xfId="0" quotePrefix="1" applyFont="1" applyBorder="1" applyAlignment="1" applyProtection="1">
      <alignment vertical="top" wrapText="1"/>
      <protection locked="0"/>
    </xf>
    <xf numFmtId="0" fontId="14" fillId="0" borderId="14" xfId="0" quotePrefix="1" applyFont="1" applyBorder="1" applyAlignment="1" applyProtection="1">
      <alignment vertical="top" wrapText="1"/>
      <protection locked="0"/>
    </xf>
    <xf numFmtId="0" fontId="12" fillId="0" borderId="35" xfId="0" quotePrefix="1" applyFont="1" applyBorder="1" applyAlignment="1" applyProtection="1">
      <alignment vertical="center" wrapText="1"/>
      <protection locked="0"/>
    </xf>
    <xf numFmtId="0" fontId="0" fillId="0" borderId="35" xfId="0" quotePrefix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9" fillId="4" borderId="0" xfId="0" applyFont="1" applyFill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3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9" fontId="3" fillId="4" borderId="0" xfId="0" applyNumberFormat="1" applyFont="1" applyFill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2" fontId="3" fillId="0" borderId="0" xfId="0" applyNumberFormat="1" applyFont="1" applyFill="1" applyAlignment="1" applyProtection="1">
      <alignment horizontal="center"/>
      <protection locked="0"/>
    </xf>
    <xf numFmtId="0" fontId="3" fillId="0" borderId="9" xfId="0" applyFont="1" applyBorder="1" applyProtection="1">
      <protection locked="0"/>
    </xf>
    <xf numFmtId="164" fontId="3" fillId="0" borderId="9" xfId="0" applyNumberFormat="1" applyFont="1" applyBorder="1" applyProtection="1">
      <protection locked="0"/>
    </xf>
    <xf numFmtId="165" fontId="3" fillId="0" borderId="9" xfId="0" applyNumberFormat="1" applyFont="1" applyBorder="1" applyAlignment="1" applyProtection="1">
      <alignment horizontal="center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Border="1" applyProtection="1">
      <protection locked="0"/>
    </xf>
    <xf numFmtId="0" fontId="12" fillId="0" borderId="0" xfId="0" applyFont="1" applyBorder="1" applyAlignment="1" applyProtection="1">
      <alignment horizontal="center"/>
      <protection locked="0"/>
    </xf>
    <xf numFmtId="165" fontId="3" fillId="0" borderId="0" xfId="0" applyNumberFormat="1" applyFont="1" applyBorder="1" applyAlignment="1" applyProtection="1">
      <alignment horizontal="center"/>
      <protection locked="0"/>
    </xf>
    <xf numFmtId="0" fontId="12" fillId="0" borderId="31" xfId="0" applyFont="1" applyBorder="1" applyProtection="1">
      <protection locked="0"/>
    </xf>
    <xf numFmtId="164" fontId="3" fillId="0" borderId="32" xfId="0" applyNumberFormat="1" applyFont="1" applyBorder="1" applyProtection="1">
      <protection locked="0"/>
    </xf>
    <xf numFmtId="0" fontId="7" fillId="4" borderId="32" xfId="0" applyFont="1" applyFill="1" applyBorder="1" applyAlignment="1" applyProtection="1">
      <alignment horizontal="center"/>
      <protection locked="0"/>
    </xf>
    <xf numFmtId="0" fontId="12" fillId="0" borderId="0" xfId="0" applyFont="1" applyBorder="1" applyProtection="1">
      <protection locked="0"/>
    </xf>
    <xf numFmtId="0" fontId="20" fillId="4" borderId="0" xfId="0" applyFont="1" applyFill="1" applyBorder="1" applyAlignment="1" applyProtection="1">
      <alignment horizontal="center"/>
      <protection locked="0"/>
    </xf>
    <xf numFmtId="164" fontId="20" fillId="0" borderId="0" xfId="0" applyNumberFormat="1" applyFont="1" applyBorder="1" applyAlignment="1" applyProtection="1">
      <alignment horizontal="right"/>
      <protection locked="0"/>
    </xf>
    <xf numFmtId="0" fontId="20" fillId="0" borderId="34" xfId="0" applyFont="1" applyFill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right"/>
      <protection locked="0"/>
    </xf>
    <xf numFmtId="0" fontId="20" fillId="0" borderId="14" xfId="0" applyFont="1" applyFill="1" applyBorder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0" fontId="3" fillId="0" borderId="10" xfId="0" applyFont="1" applyBorder="1" applyProtection="1">
      <protection locked="0"/>
    </xf>
    <xf numFmtId="165" fontId="3" fillId="0" borderId="10" xfId="0" applyNumberFormat="1" applyFont="1" applyBorder="1" applyAlignment="1" applyProtection="1">
      <alignment horizontal="center"/>
      <protection locked="0"/>
    </xf>
    <xf numFmtId="165" fontId="6" fillId="0" borderId="10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1" xfId="0" applyFont="1" applyBorder="1" applyProtection="1">
      <protection locked="0"/>
    </xf>
    <xf numFmtId="4" fontId="3" fillId="0" borderId="0" xfId="0" applyNumberFormat="1" applyFont="1" applyProtection="1"/>
    <xf numFmtId="0" fontId="3" fillId="0" borderId="0" xfId="0" applyFont="1" applyBorder="1" applyProtection="1"/>
    <xf numFmtId="9" fontId="3" fillId="0" borderId="0" xfId="0" applyNumberFormat="1" applyFont="1" applyBorder="1" applyAlignment="1" applyProtection="1">
      <alignment horizontal="center" vertical="center"/>
    </xf>
    <xf numFmtId="165" fontId="9" fillId="0" borderId="0" xfId="0" applyNumberFormat="1" applyFont="1" applyFill="1" applyBorder="1" applyAlignment="1" applyProtection="1">
      <alignment horizontal="right"/>
    </xf>
    <xf numFmtId="1" fontId="9" fillId="0" borderId="0" xfId="0" applyNumberFormat="1" applyFont="1" applyFill="1" applyBorder="1" applyAlignment="1" applyProtection="1">
      <alignment horizontal="center"/>
    </xf>
    <xf numFmtId="9" fontId="22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Protection="1"/>
    <xf numFmtId="9" fontId="22" fillId="0" borderId="0" xfId="0" applyNumberFormat="1" applyFont="1" applyBorder="1" applyAlignment="1" applyProtection="1">
      <alignment horizontal="left" vertical="center"/>
    </xf>
    <xf numFmtId="1" fontId="3" fillId="0" borderId="0" xfId="0" applyNumberFormat="1" applyFont="1" applyFill="1" applyBorder="1" applyAlignment="1" applyProtection="1">
      <alignment horizontal="center"/>
    </xf>
    <xf numFmtId="165" fontId="3" fillId="0" borderId="0" xfId="0" applyNumberFormat="1" applyFont="1" applyBorder="1" applyAlignment="1" applyProtection="1">
      <alignment horizontal="center"/>
    </xf>
    <xf numFmtId="9" fontId="3" fillId="0" borderId="0" xfId="0" applyNumberFormat="1" applyFont="1" applyBorder="1" applyProtection="1"/>
    <xf numFmtId="0" fontId="9" fillId="0" borderId="17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16" fillId="0" borderId="20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0" fontId="9" fillId="0" borderId="24" xfId="0" applyFont="1" applyBorder="1" applyProtection="1"/>
    <xf numFmtId="165" fontId="9" fillId="0" borderId="23" xfId="0" applyNumberFormat="1" applyFont="1" applyBorder="1" applyAlignment="1" applyProtection="1">
      <alignment horizontal="center"/>
    </xf>
    <xf numFmtId="165" fontId="9" fillId="0" borderId="21" xfId="0" applyNumberFormat="1" applyFont="1" applyBorder="1" applyAlignment="1" applyProtection="1">
      <alignment horizontal="center"/>
    </xf>
    <xf numFmtId="165" fontId="9" fillId="0" borderId="28" xfId="0" applyNumberFormat="1" applyFont="1" applyBorder="1" applyAlignment="1" applyProtection="1">
      <alignment horizont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fill" vertical="center"/>
      <protection locked="0"/>
    </xf>
    <xf numFmtId="1" fontId="4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vertical="center"/>
      <protection locked="0"/>
    </xf>
    <xf numFmtId="0" fontId="6" fillId="3" borderId="7" xfId="0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5" fontId="3" fillId="4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Alignment="1" applyProtection="1">
      <alignment horizontal="center" vertical="center"/>
      <protection locked="0"/>
    </xf>
    <xf numFmtId="165" fontId="3" fillId="0" borderId="14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12" fillId="0" borderId="0" xfId="0" quotePrefix="1" applyFont="1" applyBorder="1" applyAlignment="1" applyProtection="1">
      <alignment horizontal="left" vertical="center" wrapText="1"/>
      <protection locked="0"/>
    </xf>
    <xf numFmtId="0" fontId="12" fillId="0" borderId="35" xfId="0" quotePrefix="1" applyFont="1" applyBorder="1" applyAlignment="1" applyProtection="1">
      <alignment horizontal="left" vertical="center" wrapText="1"/>
      <protection locked="0"/>
    </xf>
    <xf numFmtId="0" fontId="11" fillId="0" borderId="14" xfId="0" quotePrefix="1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7" fillId="0" borderId="0" xfId="0" quotePrefix="1" applyFont="1" applyBorder="1" applyAlignment="1" applyProtection="1">
      <alignment horizontal="left" vertical="center"/>
      <protection locked="0"/>
    </xf>
    <xf numFmtId="0" fontId="3" fillId="0" borderId="0" xfId="0" quotePrefix="1" applyFont="1" applyBorder="1" applyAlignment="1" applyProtection="1">
      <alignment horizontal="left" vertical="center" wrapText="1"/>
      <protection locked="0"/>
    </xf>
    <xf numFmtId="165" fontId="3" fillId="0" borderId="0" xfId="0" applyNumberFormat="1" applyFont="1" applyBorder="1" applyAlignment="1" applyProtection="1">
      <alignment horizontal="center" vertical="center"/>
      <protection locked="0"/>
    </xf>
    <xf numFmtId="0" fontId="7" fillId="0" borderId="11" xfId="0" quotePrefix="1" applyFont="1" applyBorder="1" applyAlignment="1" applyProtection="1">
      <alignment horizontal="left" vertical="center"/>
      <protection locked="0"/>
    </xf>
    <xf numFmtId="0" fontId="12" fillId="0" borderId="11" xfId="0" quotePrefix="1" applyFont="1" applyBorder="1" applyAlignment="1" applyProtection="1">
      <alignment horizontal="left" vertical="center" wrapText="1"/>
      <protection locked="0"/>
    </xf>
    <xf numFmtId="0" fontId="12" fillId="0" borderId="30" xfId="0" quotePrefix="1" applyFont="1" applyBorder="1" applyAlignment="1" applyProtection="1">
      <alignment horizontal="left" vertical="center" wrapText="1"/>
      <protection locked="0"/>
    </xf>
    <xf numFmtId="0" fontId="11" fillId="0" borderId="14" xfId="0" quotePrefix="1" applyFont="1" applyBorder="1" applyAlignment="1" applyProtection="1">
      <alignment horizontal="left" vertic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6" fillId="0" borderId="0" xfId="0" quotePrefix="1" applyFont="1" applyBorder="1" applyAlignment="1" applyProtection="1">
      <alignment horizontal="left" vertical="top" wrapText="1"/>
      <protection locked="0"/>
    </xf>
    <xf numFmtId="0" fontId="6" fillId="0" borderId="30" xfId="0" quotePrefix="1" applyFont="1" applyBorder="1" applyAlignment="1" applyProtection="1">
      <alignment horizontal="left" vertical="top" wrapText="1"/>
      <protection locked="0"/>
    </xf>
    <xf numFmtId="0" fontId="11" fillId="0" borderId="14" xfId="0" quotePrefix="1" applyFont="1" applyBorder="1" applyAlignment="1" applyProtection="1">
      <alignment vertical="center" wrapText="1"/>
      <protection locked="0"/>
    </xf>
    <xf numFmtId="0" fontId="11" fillId="0" borderId="11" xfId="0" quotePrefix="1" applyFont="1" applyBorder="1" applyAlignment="1" applyProtection="1">
      <alignment vertical="center" wrapText="1"/>
      <protection locked="0"/>
    </xf>
    <xf numFmtId="0" fontId="11" fillId="0" borderId="29" xfId="0" quotePrefix="1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1" fillId="0" borderId="0" xfId="0" quotePrefix="1" applyFont="1" applyAlignment="1" applyProtection="1">
      <alignment vertical="center" wrapText="1"/>
      <protection locked="0"/>
    </xf>
    <xf numFmtId="0" fontId="12" fillId="0" borderId="0" xfId="0" quotePrefix="1" applyFont="1" applyAlignment="1" applyProtection="1">
      <alignment vertical="center" wrapText="1"/>
      <protection locked="0"/>
    </xf>
    <xf numFmtId="165" fontId="3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quotePrefix="1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30" xfId="0" applyFont="1" applyBorder="1" applyAlignment="1" applyProtection="1">
      <alignment horizontal="right" vertical="center"/>
      <protection locked="0"/>
    </xf>
    <xf numFmtId="0" fontId="11" fillId="0" borderId="14" xfId="0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11" fillId="0" borderId="29" xfId="0" applyFont="1" applyBorder="1" applyAlignment="1" applyProtection="1">
      <alignment horizontal="left" vertical="center" wrapText="1"/>
      <protection locked="0"/>
    </xf>
    <xf numFmtId="165" fontId="3" fillId="3" borderId="6" xfId="0" applyNumberFormat="1" applyFont="1" applyFill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11" fillId="0" borderId="39" xfId="0" quotePrefix="1" applyFont="1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165" fontId="9" fillId="0" borderId="1" xfId="0" applyNumberFormat="1" applyFont="1" applyFill="1" applyBorder="1" applyAlignment="1" applyProtection="1">
      <alignment horizontal="center"/>
      <protection locked="0"/>
    </xf>
    <xf numFmtId="165" fontId="9" fillId="0" borderId="20" xfId="0" applyNumberFormat="1" applyFont="1" applyFill="1" applyBorder="1" applyAlignment="1" applyProtection="1">
      <alignment horizontal="center"/>
      <protection locked="0"/>
    </xf>
    <xf numFmtId="165" fontId="18" fillId="0" borderId="8" xfId="0" applyNumberFormat="1" applyFont="1" applyFill="1" applyBorder="1" applyAlignment="1" applyProtection="1">
      <alignment horizontal="center"/>
      <protection locked="0"/>
    </xf>
    <xf numFmtId="165" fontId="17" fillId="0" borderId="17" xfId="0" applyNumberFormat="1" applyFont="1" applyFill="1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165" fontId="9" fillId="0" borderId="1" xfId="0" applyNumberFormat="1" applyFont="1" applyBorder="1" applyAlignment="1" applyProtection="1">
      <alignment horizontal="center"/>
      <protection locked="0"/>
    </xf>
    <xf numFmtId="165" fontId="9" fillId="0" borderId="25" xfId="0" applyNumberFormat="1" applyFont="1" applyBorder="1" applyAlignment="1" applyProtection="1">
      <alignment horizontal="center"/>
      <protection locked="0"/>
    </xf>
    <xf numFmtId="165" fontId="18" fillId="0" borderId="7" xfId="0" applyNumberFormat="1" applyFont="1" applyBorder="1" applyAlignment="1" applyProtection="1">
      <alignment horizont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165" fontId="9" fillId="0" borderId="26" xfId="0" applyNumberFormat="1" applyFont="1" applyBorder="1" applyAlignment="1" applyProtection="1">
      <alignment horizontal="center"/>
      <protection locked="0"/>
    </xf>
    <xf numFmtId="0" fontId="17" fillId="0" borderId="16" xfId="0" applyFont="1" applyBorder="1" applyAlignment="1" applyProtection="1">
      <alignment horizontal="center"/>
      <protection locked="0"/>
    </xf>
    <xf numFmtId="164" fontId="20" fillId="0" borderId="0" xfId="0" applyNumberFormat="1" applyFont="1" applyBorder="1" applyAlignment="1" applyProtection="1">
      <alignment horizontal="right"/>
      <protection locked="0"/>
    </xf>
    <xf numFmtId="0" fontId="12" fillId="0" borderId="37" xfId="0" quotePrefix="1" applyFont="1" applyBorder="1" applyAlignment="1" applyProtection="1">
      <alignment horizontal="center" vertical="center" wrapText="1"/>
    </xf>
    <xf numFmtId="2" fontId="20" fillId="0" borderId="0" xfId="0" applyNumberFormat="1" applyFont="1" applyFill="1" applyBorder="1" applyAlignment="1" applyProtection="1">
      <alignment horizontal="center"/>
    </xf>
    <xf numFmtId="165" fontId="20" fillId="0" borderId="0" xfId="0" applyNumberFormat="1" applyFont="1" applyFill="1" applyBorder="1" applyAlignment="1" applyProtection="1">
      <alignment horizontal="center"/>
    </xf>
    <xf numFmtId="166" fontId="20" fillId="0" borderId="0" xfId="0" applyNumberFormat="1" applyFont="1" applyFill="1" applyBorder="1" applyAlignment="1" applyProtection="1">
      <alignment horizontal="center"/>
    </xf>
    <xf numFmtId="0" fontId="12" fillId="0" borderId="43" xfId="0" quotePrefix="1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left" vertical="center" wrapText="1"/>
      <protection locked="0"/>
    </xf>
    <xf numFmtId="165" fontId="3" fillId="4" borderId="43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quotePrefix="1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1" fillId="0" borderId="0" xfId="0" quotePrefix="1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vertical="top" wrapText="1"/>
      <protection locked="0"/>
    </xf>
    <xf numFmtId="0" fontId="7" fillId="0" borderId="45" xfId="0" applyFont="1" applyBorder="1" applyAlignment="1" applyProtection="1">
      <alignment vertical="center"/>
      <protection locked="0"/>
    </xf>
    <xf numFmtId="0" fontId="11" fillId="0" borderId="45" xfId="0" applyFont="1" applyBorder="1" applyAlignment="1" applyProtection="1">
      <alignment vertical="top" wrapText="1"/>
      <protection locked="0"/>
    </xf>
    <xf numFmtId="0" fontId="11" fillId="0" borderId="45" xfId="0" quotePrefix="1" applyFont="1" applyBorder="1" applyAlignment="1" applyProtection="1">
      <alignment horizontal="left" vertical="center" wrapText="1"/>
      <protection locked="0"/>
    </xf>
    <xf numFmtId="0" fontId="11" fillId="0" borderId="39" xfId="0" applyFont="1" applyBorder="1" applyAlignment="1" applyProtection="1">
      <alignment vertical="top" wrapText="1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6" fillId="0" borderId="0" xfId="0" quotePrefix="1" applyFont="1" applyBorder="1" applyAlignment="1" applyProtection="1">
      <alignment horizontal="right" vertical="center"/>
      <protection locked="0"/>
    </xf>
    <xf numFmtId="0" fontId="6" fillId="0" borderId="36" xfId="0" quotePrefix="1" applyFont="1" applyBorder="1" applyAlignment="1" applyProtection="1">
      <alignment horizontal="right" vertical="center"/>
    </xf>
    <xf numFmtId="165" fontId="3" fillId="0" borderId="43" xfId="0" applyNumberFormat="1" applyFont="1" applyFill="1" applyBorder="1" applyAlignment="1" applyProtection="1">
      <alignment horizontal="center" vertical="center"/>
      <protection locked="0"/>
    </xf>
    <xf numFmtId="165" fontId="0" fillId="4" borderId="43" xfId="0" applyNumberFormat="1" applyFill="1" applyBorder="1" applyAlignment="1" applyProtection="1">
      <alignment horizontal="center" vertical="center"/>
      <protection locked="0"/>
    </xf>
    <xf numFmtId="0" fontId="6" fillId="0" borderId="43" xfId="0" quotePrefix="1" applyFont="1" applyBorder="1" applyAlignment="1" applyProtection="1">
      <alignment horizontal="right" vertical="center"/>
    </xf>
    <xf numFmtId="0" fontId="21" fillId="0" borderId="0" xfId="0" applyFont="1" applyAlignment="1" applyProtection="1">
      <alignment vertical="center"/>
      <protection locked="0"/>
    </xf>
    <xf numFmtId="167" fontId="3" fillId="0" borderId="0" xfId="0" applyNumberFormat="1" applyFont="1" applyAlignment="1" applyProtection="1">
      <alignment vertical="center"/>
      <protection locked="0"/>
    </xf>
    <xf numFmtId="167" fontId="21" fillId="0" borderId="0" xfId="0" applyNumberFormat="1" applyFont="1" applyAlignment="1" applyProtection="1">
      <alignment vertical="center"/>
      <protection locked="0"/>
    </xf>
    <xf numFmtId="165" fontId="9" fillId="0" borderId="0" xfId="0" applyNumberFormat="1" applyFont="1" applyBorder="1" applyAlignment="1" applyProtection="1">
      <alignment horizontal="center"/>
      <protection locked="0"/>
    </xf>
    <xf numFmtId="0" fontId="3" fillId="0" borderId="31" xfId="0" applyFont="1" applyBorder="1" applyProtection="1">
      <protection locked="0"/>
    </xf>
    <xf numFmtId="165" fontId="9" fillId="0" borderId="48" xfId="0" applyNumberFormat="1" applyFont="1" applyFill="1" applyBorder="1" applyAlignment="1" applyProtection="1">
      <alignment horizontal="center"/>
      <protection locked="0"/>
    </xf>
    <xf numFmtId="165" fontId="9" fillId="0" borderId="49" xfId="0" applyNumberFormat="1" applyFont="1" applyBorder="1" applyAlignment="1" applyProtection="1">
      <alignment horizontal="center"/>
      <protection locked="0"/>
    </xf>
    <xf numFmtId="165" fontId="9" fillId="0" borderId="50" xfId="0" applyNumberFormat="1" applyFont="1" applyBorder="1" applyAlignment="1" applyProtection="1">
      <alignment horizontal="center"/>
      <protection locked="0"/>
    </xf>
    <xf numFmtId="165" fontId="17" fillId="0" borderId="51" xfId="0" applyNumberFormat="1" applyFont="1" applyFill="1" applyBorder="1" applyAlignment="1" applyProtection="1">
      <alignment horizontal="center"/>
      <protection locked="0"/>
    </xf>
    <xf numFmtId="165" fontId="17" fillId="0" borderId="52" xfId="0" applyNumberFormat="1" applyFont="1" applyFill="1" applyBorder="1" applyAlignment="1" applyProtection="1">
      <alignment horizontal="center"/>
      <protection locked="0"/>
    </xf>
    <xf numFmtId="0" fontId="3" fillId="0" borderId="0" xfId="0" quotePrefix="1" applyFont="1" applyBorder="1" applyAlignment="1" applyProtection="1">
      <alignment vertical="center" wrapText="1"/>
      <protection locked="0"/>
    </xf>
    <xf numFmtId="0" fontId="3" fillId="0" borderId="29" xfId="0" applyFont="1" applyBorder="1" applyProtection="1">
      <protection locked="0"/>
    </xf>
    <xf numFmtId="164" fontId="20" fillId="0" borderId="0" xfId="0" applyNumberFormat="1" applyFont="1" applyBorder="1" applyAlignment="1" applyProtection="1">
      <alignment horizontal="right"/>
      <protection locked="0"/>
    </xf>
    <xf numFmtId="164" fontId="24" fillId="0" borderId="0" xfId="0" applyNumberFormat="1" applyFont="1" applyBorder="1" applyAlignment="1" applyProtection="1">
      <alignment horizontal="right"/>
      <protection locked="0"/>
    </xf>
    <xf numFmtId="0" fontId="12" fillId="0" borderId="0" xfId="0" applyFont="1" applyBorder="1" applyAlignment="1" applyProtection="1">
      <alignment horizontal="right"/>
      <protection locked="0"/>
    </xf>
    <xf numFmtId="2" fontId="7" fillId="5" borderId="33" xfId="0" applyNumberFormat="1" applyFont="1" applyFill="1" applyBorder="1" applyAlignment="1" applyProtection="1">
      <alignment horizontal="center"/>
    </xf>
    <xf numFmtId="1" fontId="7" fillId="5" borderId="0" xfId="0" applyNumberFormat="1" applyFont="1" applyFill="1" applyBorder="1" applyAlignment="1" applyProtection="1">
      <alignment horizontal="center"/>
    </xf>
    <xf numFmtId="0" fontId="9" fillId="0" borderId="51" xfId="0" applyFont="1" applyBorder="1" applyAlignment="1" applyProtection="1">
      <alignment horizontal="center" vertical="center"/>
      <protection locked="0"/>
    </xf>
    <xf numFmtId="165" fontId="9" fillId="0" borderId="53" xfId="0" applyNumberFormat="1" applyFont="1" applyBorder="1" applyAlignment="1" applyProtection="1">
      <alignment horizontal="center"/>
      <protection locked="0"/>
    </xf>
    <xf numFmtId="165" fontId="9" fillId="0" borderId="54" xfId="0" applyNumberFormat="1" applyFont="1" applyBorder="1" applyAlignment="1" applyProtection="1">
      <alignment horizontal="center"/>
      <protection locked="0"/>
    </xf>
    <xf numFmtId="165" fontId="9" fillId="0" borderId="55" xfId="0" applyNumberFormat="1" applyFont="1" applyBorder="1" applyAlignment="1" applyProtection="1">
      <alignment horizontal="center"/>
      <protection locked="0"/>
    </xf>
    <xf numFmtId="2" fontId="3" fillId="0" borderId="56" xfId="0" applyNumberFormat="1" applyFont="1" applyBorder="1" applyAlignment="1" applyProtection="1">
      <alignment horizontal="center"/>
    </xf>
    <xf numFmtId="4" fontId="3" fillId="2" borderId="56" xfId="0" applyNumberFormat="1" applyFont="1" applyFill="1" applyBorder="1" applyAlignment="1" applyProtection="1">
      <alignment horizontal="center"/>
      <protection locked="0"/>
    </xf>
    <xf numFmtId="0" fontId="3" fillId="0" borderId="56" xfId="0" applyFont="1" applyBorder="1" applyProtection="1">
      <protection locked="0"/>
    </xf>
    <xf numFmtId="1" fontId="3" fillId="2" borderId="56" xfId="0" applyNumberFormat="1" applyFont="1" applyFill="1" applyBorder="1" applyAlignment="1" applyProtection="1">
      <alignment horizontal="left"/>
      <protection locked="0"/>
    </xf>
    <xf numFmtId="1" fontId="12" fillId="2" borderId="56" xfId="0" applyNumberFormat="1" applyFont="1" applyFill="1" applyBorder="1" applyAlignment="1" applyProtection="1">
      <alignment horizontal="left"/>
      <protection locked="0"/>
    </xf>
    <xf numFmtId="0" fontId="3" fillId="0" borderId="0" xfId="0" quotePrefix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24" xfId="0" applyFont="1" applyBorder="1" applyAlignment="1" applyProtection="1">
      <alignment horizontal="center" vertical="center" wrapText="1"/>
    </xf>
    <xf numFmtId="49" fontId="9" fillId="0" borderId="0" xfId="0" applyNumberFormat="1" applyFont="1" applyAlignment="1" applyProtection="1">
      <alignment horizontal="left"/>
      <protection locked="0"/>
    </xf>
    <xf numFmtId="164" fontId="20" fillId="0" borderId="0" xfId="0" applyNumberFormat="1" applyFont="1" applyBorder="1" applyAlignment="1" applyProtection="1">
      <alignment horizontal="right"/>
      <protection locked="0"/>
    </xf>
    <xf numFmtId="0" fontId="20" fillId="0" borderId="0" xfId="0" applyFont="1" applyBorder="1" applyAlignment="1" applyProtection="1">
      <alignment horizontal="right"/>
      <protection locked="0"/>
    </xf>
    <xf numFmtId="0" fontId="12" fillId="0" borderId="37" xfId="0" quotePrefix="1" applyFont="1" applyBorder="1" applyAlignment="1" applyProtection="1">
      <alignment horizontal="center" vertical="center" wrapText="1"/>
    </xf>
    <xf numFmtId="0" fontId="12" fillId="0" borderId="36" xfId="0" quotePrefix="1" applyFont="1" applyBorder="1" applyAlignment="1" applyProtection="1">
      <alignment horizontal="center" vertical="center" wrapText="1"/>
    </xf>
    <xf numFmtId="0" fontId="12" fillId="0" borderId="56" xfId="0" quotePrefix="1" applyFont="1" applyBorder="1" applyAlignment="1" applyProtection="1">
      <alignment horizontal="center" vertical="center" wrapText="1"/>
    </xf>
    <xf numFmtId="0" fontId="12" fillId="0" borderId="37" xfId="0" quotePrefix="1" applyFont="1" applyBorder="1" applyAlignment="1" applyProtection="1">
      <alignment horizontal="center" vertical="center" wrapText="1"/>
      <protection locked="0"/>
    </xf>
    <xf numFmtId="0" fontId="12" fillId="0" borderId="36" xfId="0" quotePrefix="1" applyFont="1" applyBorder="1" applyAlignment="1" applyProtection="1">
      <alignment horizontal="center" vertical="center" wrapText="1"/>
      <protection locked="0"/>
    </xf>
    <xf numFmtId="166" fontId="12" fillId="0" borderId="37" xfId="0" quotePrefix="1" applyNumberFormat="1" applyFont="1" applyBorder="1" applyAlignment="1" applyProtection="1">
      <alignment horizontal="center" vertical="center" wrapText="1"/>
    </xf>
    <xf numFmtId="166" fontId="12" fillId="0" borderId="36" xfId="0" quotePrefix="1" applyNumberFormat="1" applyFont="1" applyBorder="1" applyAlignment="1" applyProtection="1">
      <alignment horizontal="center" vertical="center" wrapText="1"/>
    </xf>
    <xf numFmtId="2" fontId="6" fillId="0" borderId="37" xfId="0" quotePrefix="1" applyNumberFormat="1" applyFont="1" applyBorder="1" applyAlignment="1" applyProtection="1">
      <alignment horizontal="center" vertical="center"/>
    </xf>
    <xf numFmtId="0" fontId="6" fillId="0" borderId="36" xfId="0" quotePrefix="1" applyFont="1" applyBorder="1" applyAlignment="1" applyProtection="1">
      <alignment horizontal="center" vertical="center"/>
    </xf>
    <xf numFmtId="0" fontId="15" fillId="0" borderId="0" xfId="0" quotePrefix="1" applyFont="1" applyAlignment="1" applyProtection="1">
      <alignment horizontal="left" vertical="top" wrapText="1"/>
      <protection locked="0"/>
    </xf>
    <xf numFmtId="165" fontId="3" fillId="4" borderId="46" xfId="0" applyNumberFormat="1" applyFont="1" applyFill="1" applyBorder="1" applyAlignment="1" applyProtection="1">
      <alignment horizontal="center" vertical="center"/>
      <protection locked="0"/>
    </xf>
    <xf numFmtId="165" fontId="3" fillId="4" borderId="47" xfId="0" applyNumberFormat="1" applyFont="1" applyFill="1" applyBorder="1" applyAlignment="1" applyProtection="1">
      <alignment horizontal="center" vertical="center"/>
      <protection locked="0"/>
    </xf>
    <xf numFmtId="166" fontId="6" fillId="0" borderId="37" xfId="0" quotePrefix="1" applyNumberFormat="1" applyFont="1" applyBorder="1" applyAlignment="1" applyProtection="1">
      <alignment horizontal="center" vertical="center"/>
    </xf>
    <xf numFmtId="166" fontId="6" fillId="0" borderId="36" xfId="0" quotePrefix="1" applyNumberFormat="1" applyFont="1" applyBorder="1" applyAlignment="1" applyProtection="1">
      <alignment horizontal="center" vertical="center"/>
    </xf>
    <xf numFmtId="165" fontId="3" fillId="4" borderId="41" xfId="0" applyNumberFormat="1" applyFont="1" applyFill="1" applyBorder="1" applyAlignment="1" applyProtection="1">
      <alignment horizontal="center" vertical="center"/>
      <protection locked="0"/>
    </xf>
    <xf numFmtId="165" fontId="3" fillId="4" borderId="36" xfId="0" applyNumberFormat="1" applyFont="1" applyFill="1" applyBorder="1" applyAlignment="1" applyProtection="1">
      <alignment horizontal="center" vertical="center"/>
      <protection locked="0"/>
    </xf>
    <xf numFmtId="165" fontId="3" fillId="4" borderId="38" xfId="0" applyNumberFormat="1" applyFont="1" applyFill="1" applyBorder="1" applyAlignment="1" applyProtection="1">
      <alignment horizontal="center" vertical="center"/>
      <protection locked="0"/>
    </xf>
    <xf numFmtId="0" fontId="6" fillId="0" borderId="46" xfId="0" quotePrefix="1" applyFont="1" applyBorder="1" applyAlignment="1" applyProtection="1">
      <alignment horizontal="center" vertical="center"/>
    </xf>
    <xf numFmtId="0" fontId="6" fillId="0" borderId="47" xfId="0" quotePrefix="1" applyFont="1" applyBorder="1" applyAlignment="1" applyProtection="1">
      <alignment horizontal="center" vertical="center"/>
    </xf>
    <xf numFmtId="165" fontId="3" fillId="4" borderId="40" xfId="0" applyNumberFormat="1" applyFont="1" applyFill="1" applyBorder="1" applyAlignment="1" applyProtection="1">
      <alignment horizontal="center" vertical="center"/>
      <protection locked="0"/>
    </xf>
    <xf numFmtId="2" fontId="12" fillId="0" borderId="37" xfId="0" quotePrefix="1" applyNumberFormat="1" applyFont="1" applyBorder="1" applyAlignment="1" applyProtection="1">
      <alignment horizontal="center" vertical="center" wrapText="1"/>
    </xf>
    <xf numFmtId="0" fontId="12" fillId="0" borderId="38" xfId="0" quotePrefix="1" applyFont="1" applyBorder="1" applyAlignment="1" applyProtection="1">
      <alignment horizontal="center" vertical="center" wrapText="1"/>
    </xf>
    <xf numFmtId="165" fontId="0" fillId="4" borderId="42" xfId="0" applyNumberFormat="1" applyFill="1" applyBorder="1" applyAlignment="1" applyProtection="1">
      <alignment horizontal="center" vertical="center"/>
      <protection locked="0"/>
    </xf>
    <xf numFmtId="165" fontId="0" fillId="4" borderId="38" xfId="0" applyNumberFormat="1" applyFill="1" applyBorder="1" applyAlignment="1" applyProtection="1">
      <alignment horizontal="center" vertical="center"/>
      <protection locked="0"/>
    </xf>
    <xf numFmtId="2" fontId="6" fillId="0" borderId="44" xfId="0" quotePrefix="1" applyNumberFormat="1" applyFont="1" applyBorder="1" applyAlignment="1" applyProtection="1">
      <alignment horizontal="center" vertical="center"/>
    </xf>
    <xf numFmtId="0" fontId="6" fillId="0" borderId="38" xfId="0" quotePrefix="1" applyFont="1" applyBorder="1" applyAlignment="1" applyProtection="1">
      <alignment horizontal="center" vertical="center"/>
    </xf>
    <xf numFmtId="165" fontId="3" fillId="4" borderId="42" xfId="0" applyNumberFormat="1" applyFont="1" applyFill="1" applyBorder="1" applyAlignment="1" applyProtection="1">
      <alignment horizontal="center" vertical="center"/>
      <protection locked="0"/>
    </xf>
    <xf numFmtId="166" fontId="12" fillId="0" borderId="38" xfId="0" quotePrefix="1" applyNumberFormat="1" applyFont="1" applyBorder="1" applyAlignment="1" applyProtection="1">
      <alignment horizontal="center" vertical="center" wrapText="1"/>
    </xf>
    <xf numFmtId="166" fontId="6" fillId="0" borderId="37" xfId="0" quotePrefix="1" applyNumberFormat="1" applyFont="1" applyBorder="1" applyAlignment="1" applyProtection="1">
      <alignment horizontal="center" vertical="center" wrapText="1"/>
    </xf>
    <xf numFmtId="166" fontId="6" fillId="0" borderId="36" xfId="0" quotePrefix="1" applyNumberFormat="1" applyFont="1" applyBorder="1" applyAlignment="1" applyProtection="1">
      <alignment horizontal="center" vertical="center" wrapText="1"/>
    </xf>
    <xf numFmtId="166" fontId="6" fillId="0" borderId="38" xfId="0" quotePrefix="1" applyNumberFormat="1" applyFont="1" applyBorder="1" applyAlignment="1" applyProtection="1">
      <alignment horizontal="center" vertical="center" wrapText="1"/>
    </xf>
    <xf numFmtId="0" fontId="12" fillId="0" borderId="42" xfId="0" quotePrefix="1" applyFont="1" applyBorder="1" applyAlignment="1" applyProtection="1">
      <alignment horizontal="center" vertical="center" wrapText="1"/>
    </xf>
    <xf numFmtId="2" fontId="6" fillId="0" borderId="37" xfId="0" applyNumberFormat="1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center" vertical="center"/>
    </xf>
    <xf numFmtId="0" fontId="6" fillId="0" borderId="38" xfId="0" applyFont="1" applyBorder="1" applyAlignment="1" applyProtection="1">
      <alignment horizontal="center" vertical="center"/>
    </xf>
    <xf numFmtId="2" fontId="6" fillId="0" borderId="44" xfId="0" applyNumberFormat="1" applyFont="1" applyBorder="1" applyAlignment="1" applyProtection="1">
      <alignment horizontal="center" vertical="center"/>
    </xf>
    <xf numFmtId="0" fontId="12" fillId="0" borderId="57" xfId="0" quotePrefix="1" applyFont="1" applyBorder="1" applyAlignment="1" applyProtection="1">
      <alignment horizontal="center" vertical="center" wrapText="1"/>
    </xf>
  </cellXfs>
  <cellStyles count="1">
    <cellStyle name="Standard" xfId="0" builtinId="0"/>
  </cellStyles>
  <dxfs count="2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B613D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7C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IT63"/>
  <sheetViews>
    <sheetView tabSelected="1" zoomScale="130" zoomScaleNormal="130" workbookViewId="0">
      <selection activeCell="B5" sqref="B5"/>
    </sheetView>
  </sheetViews>
  <sheetFormatPr baseColWidth="10" defaultColWidth="11.28515625" defaultRowHeight="12.75"/>
  <cols>
    <col min="1" max="1" width="10.7109375" style="9" customWidth="1"/>
    <col min="2" max="2" width="15" style="9" customWidth="1"/>
    <col min="3" max="3" width="15" style="9" bestFit="1" customWidth="1"/>
    <col min="4" max="5" width="15" style="9" customWidth="1"/>
    <col min="6" max="6" width="11.28515625" style="9" customWidth="1"/>
    <col min="7" max="7" width="14.7109375" style="9" customWidth="1"/>
    <col min="8" max="16384" width="11.28515625" style="9"/>
  </cols>
  <sheetData>
    <row r="1" spans="1:254" ht="14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</row>
    <row r="2" spans="1:254" ht="14.25">
      <c r="A2" s="8" t="s">
        <v>66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</row>
    <row r="3" spans="1:254" ht="14.25">
      <c r="A3" s="8" t="s">
        <v>27</v>
      </c>
      <c r="B3" s="10" t="s">
        <v>105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</row>
    <row r="4" spans="1:254" ht="14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</row>
    <row r="5" spans="1:254" ht="17.25" customHeight="1">
      <c r="A5" s="11" t="s">
        <v>22</v>
      </c>
      <c r="B5" s="12"/>
      <c r="C5" s="12"/>
      <c r="D5" s="12"/>
      <c r="E5" s="12"/>
      <c r="F5" s="12"/>
      <c r="G5" s="12"/>
      <c r="H5" s="178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</row>
    <row r="6" spans="1:254" ht="24" customHeight="1">
      <c r="A6" s="14" t="s">
        <v>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</row>
    <row r="7" spans="1:254">
      <c r="A7" s="13" t="s">
        <v>2</v>
      </c>
      <c r="B7" s="13" t="s">
        <v>3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</row>
    <row r="8" spans="1:254">
      <c r="A8" s="190" t="s">
        <v>4</v>
      </c>
      <c r="B8" s="191" t="s">
        <v>39</v>
      </c>
      <c r="C8" s="13"/>
      <c r="D8" s="13"/>
      <c r="E8" s="15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</row>
    <row r="9" spans="1:254">
      <c r="A9" s="190" t="s">
        <v>5</v>
      </c>
      <c r="B9" s="192" t="s">
        <v>40</v>
      </c>
      <c r="C9" s="13"/>
      <c r="D9" s="13"/>
      <c r="E9" s="15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</row>
    <row r="10" spans="1:254">
      <c r="A10" s="190" t="s">
        <v>6</v>
      </c>
      <c r="B10" s="192" t="s">
        <v>41</v>
      </c>
      <c r="C10" s="13"/>
      <c r="D10" s="13"/>
      <c r="E10" s="15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</row>
    <row r="11" spans="1:254">
      <c r="A11" s="190" t="s">
        <v>7</v>
      </c>
      <c r="B11" s="192" t="s">
        <v>42</v>
      </c>
      <c r="C11" s="13"/>
      <c r="D11" s="13"/>
      <c r="E11" s="15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</row>
    <row r="12" spans="1:254">
      <c r="A12" s="190" t="s">
        <v>100</v>
      </c>
      <c r="B12" s="191" t="s">
        <v>101</v>
      </c>
      <c r="C12" s="13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</row>
    <row r="13" spans="1:254">
      <c r="A13" s="13"/>
      <c r="B13" s="16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</row>
    <row r="14" spans="1:254" ht="15" customHeight="1">
      <c r="A14" s="14" t="s">
        <v>8</v>
      </c>
      <c r="B14" s="13"/>
      <c r="C14" s="13"/>
      <c r="D14" s="13"/>
      <c r="F14" s="17" t="s">
        <v>45</v>
      </c>
      <c r="G14" s="18">
        <v>0.1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63.75">
      <c r="A15" s="13" t="s">
        <v>9</v>
      </c>
      <c r="B15" s="19" t="s">
        <v>96</v>
      </c>
      <c r="C15" s="20" t="s">
        <v>36</v>
      </c>
      <c r="D15" s="19"/>
      <c r="E15" s="195" t="s">
        <v>10</v>
      </c>
      <c r="F15" s="195"/>
      <c r="G15" s="48">
        <f>MIN(B16:B20)</f>
        <v>0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>
      <c r="A16" s="13" t="s">
        <v>11</v>
      </c>
      <c r="B16" s="189"/>
      <c r="C16" s="188" t="str">
        <f>IF(B16="","",IF(B16/$G$15&lt;(1+4*$G$14),ROUND(5-(((B16/$G$15)-1)/$G$14),1),1))</f>
        <v/>
      </c>
      <c r="D16" s="22"/>
      <c r="E16" s="21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>
      <c r="A17" s="13" t="s">
        <v>5</v>
      </c>
      <c r="B17" s="189"/>
      <c r="C17" s="188" t="str">
        <f>IF(B17="","",IF(B17/$G$15&lt;(1+4*$G$14),ROUND(5-(((B17/$G$15)-1)/$G$14),1),1))</f>
        <v/>
      </c>
      <c r="D17" s="22"/>
      <c r="E17" s="21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>
      <c r="A18" s="13" t="s">
        <v>6</v>
      </c>
      <c r="B18" s="189"/>
      <c r="C18" s="188" t="str">
        <f>IF(B18="","",IF(B18/$G$15&lt;(1+4*$G$14),ROUND(5-(((B18/$G$15)-1)/$G$14),1),1))</f>
        <v/>
      </c>
      <c r="D18" s="22"/>
      <c r="E18" s="21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>
      <c r="A19" s="13" t="s">
        <v>7</v>
      </c>
      <c r="B19" s="189"/>
      <c r="C19" s="188" t="str">
        <f>IF(B19="","",IF(B19/$G$15&lt;(1+4*$G$14),ROUND(5-(((B19/$G$15)-1)/$G$14),1),1))</f>
        <v/>
      </c>
      <c r="D19" s="22"/>
      <c r="E19" s="21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>
      <c r="A20" s="13" t="s">
        <v>100</v>
      </c>
      <c r="B20" s="189"/>
      <c r="C20" s="188" t="str">
        <f>IF(B20="","",IF(B20/$G$15&lt;(1+4*$G$14),ROUND(5-(((B20/$G$15)-1)/$G$14),1),1))</f>
        <v/>
      </c>
      <c r="D20" s="22"/>
      <c r="E20" s="21"/>
      <c r="F20" s="13"/>
      <c r="G20" s="13"/>
      <c r="H20" s="178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22.5">
      <c r="A21" s="23"/>
      <c r="B21" s="24"/>
      <c r="C21" s="23"/>
      <c r="D21" s="25"/>
      <c r="E21" s="26" t="s">
        <v>60</v>
      </c>
      <c r="F21" s="23"/>
      <c r="G21" s="23"/>
      <c r="H21" s="16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</row>
    <row r="22" spans="1:254" ht="15">
      <c r="A22" s="14" t="s">
        <v>24</v>
      </c>
      <c r="B22" s="27"/>
      <c r="C22" s="28" t="s">
        <v>31</v>
      </c>
      <c r="D22" s="29"/>
      <c r="E22" s="16"/>
      <c r="F22" s="16"/>
      <c r="G22" s="16"/>
      <c r="H22" s="16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</row>
    <row r="23" spans="1:254">
      <c r="A23" s="30" t="s">
        <v>43</v>
      </c>
      <c r="B23" s="31"/>
      <c r="C23" s="32">
        <v>30</v>
      </c>
      <c r="D23" s="182">
        <f>C23/5</f>
        <v>6</v>
      </c>
      <c r="E23" s="49"/>
      <c r="F23" s="50">
        <f>D23/$D$46</f>
        <v>0.3</v>
      </c>
      <c r="G23" s="49"/>
      <c r="H23" s="16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</row>
    <row r="24" spans="1:254">
      <c r="A24" s="33"/>
      <c r="B24" s="180" t="s">
        <v>108</v>
      </c>
      <c r="C24" s="34">
        <v>15</v>
      </c>
      <c r="D24" s="149">
        <f>C24/C23</f>
        <v>0.5</v>
      </c>
      <c r="E24" s="49"/>
      <c r="F24" s="50"/>
      <c r="G24" s="49"/>
      <c r="H24" s="16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</row>
    <row r="25" spans="1:254">
      <c r="A25" s="33"/>
      <c r="B25" s="179" t="s">
        <v>67</v>
      </c>
      <c r="C25" s="34">
        <v>5</v>
      </c>
      <c r="D25" s="149">
        <f>C25/C23</f>
        <v>0.16666666666666666</v>
      </c>
      <c r="E25" s="49"/>
      <c r="F25" s="50"/>
      <c r="G25" s="49"/>
      <c r="H25" s="16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</row>
    <row r="26" spans="1:254">
      <c r="A26" s="33"/>
      <c r="B26" s="179" t="s">
        <v>68</v>
      </c>
      <c r="C26" s="34">
        <v>5</v>
      </c>
      <c r="D26" s="149">
        <f>C26/C23</f>
        <v>0.16666666666666666</v>
      </c>
      <c r="E26" s="49"/>
      <c r="F26" s="50"/>
      <c r="G26" s="49"/>
      <c r="H26" s="16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</row>
    <row r="27" spans="1:254">
      <c r="A27" s="33"/>
      <c r="B27" s="179" t="s">
        <v>97</v>
      </c>
      <c r="C27" s="34">
        <v>5</v>
      </c>
      <c r="D27" s="149">
        <f>C27/C23</f>
        <v>0.16666666666666666</v>
      </c>
      <c r="E27" s="49"/>
      <c r="F27" s="50"/>
      <c r="G27" s="49"/>
      <c r="H27" s="16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</row>
    <row r="28" spans="1:254">
      <c r="A28" s="33"/>
      <c r="B28" s="35" t="s">
        <v>58</v>
      </c>
      <c r="C28" s="36">
        <f>SUM(C24:C27)</f>
        <v>30</v>
      </c>
      <c r="D28" s="51" t="s">
        <v>56</v>
      </c>
      <c r="E28" s="52">
        <f>C23-C28</f>
        <v>0</v>
      </c>
      <c r="F28" s="53" t="s">
        <v>57</v>
      </c>
      <c r="G28" s="54"/>
      <c r="H28" s="16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</row>
    <row r="29" spans="1:254">
      <c r="A29" s="30" t="s">
        <v>29</v>
      </c>
      <c r="B29" s="31"/>
      <c r="C29" s="32">
        <v>15</v>
      </c>
      <c r="D29" s="182">
        <f>C29/5</f>
        <v>3</v>
      </c>
      <c r="E29" s="53"/>
      <c r="F29" s="50">
        <f>D29/$D$46</f>
        <v>0.15</v>
      </c>
      <c r="G29" s="54"/>
      <c r="H29" s="16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</row>
    <row r="30" spans="1:254">
      <c r="A30" s="181"/>
      <c r="B30" s="179" t="s">
        <v>53</v>
      </c>
      <c r="C30" s="34">
        <v>5</v>
      </c>
      <c r="D30" s="147">
        <f>C30/C29</f>
        <v>0.33333333333333331</v>
      </c>
      <c r="E30" s="53"/>
      <c r="F30" s="53"/>
      <c r="G30" s="54"/>
      <c r="H30" s="16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</row>
    <row r="31" spans="1:254">
      <c r="A31" s="203" t="s">
        <v>69</v>
      </c>
      <c r="B31" s="203"/>
      <c r="C31" s="34">
        <v>5</v>
      </c>
      <c r="D31" s="147">
        <f>C31/C29</f>
        <v>0.33333333333333331</v>
      </c>
      <c r="E31" s="53"/>
      <c r="F31" s="53"/>
      <c r="G31" s="54"/>
      <c r="H31" s="16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</row>
    <row r="32" spans="1:254">
      <c r="A32" s="181"/>
      <c r="B32" s="179" t="s">
        <v>54</v>
      </c>
      <c r="C32" s="34">
        <v>5</v>
      </c>
      <c r="D32" s="147">
        <f>C32/C29</f>
        <v>0.33333333333333331</v>
      </c>
      <c r="E32" s="53"/>
      <c r="F32" s="53"/>
      <c r="G32" s="54"/>
      <c r="H32" s="16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</row>
    <row r="33" spans="1:253">
      <c r="A33" s="33"/>
      <c r="B33" s="145" t="s">
        <v>58</v>
      </c>
      <c r="C33" s="36">
        <f>SUM(C30:C32)</f>
        <v>15</v>
      </c>
      <c r="D33" s="51" t="s">
        <v>56</v>
      </c>
      <c r="E33" s="52">
        <f>C29-C33</f>
        <v>0</v>
      </c>
      <c r="F33" s="53" t="s">
        <v>57</v>
      </c>
      <c r="G33" s="54"/>
      <c r="H33" s="16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</row>
    <row r="34" spans="1:253">
      <c r="A34" s="30" t="s">
        <v>30</v>
      </c>
      <c r="B34" s="31"/>
      <c r="C34" s="32">
        <v>15</v>
      </c>
      <c r="D34" s="182">
        <f>C34/5</f>
        <v>3</v>
      </c>
      <c r="E34" s="49"/>
      <c r="F34" s="50">
        <f>D34/$D$46</f>
        <v>0.15</v>
      </c>
      <c r="G34" s="49"/>
      <c r="H34" s="16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</row>
    <row r="35" spans="1:253">
      <c r="A35" s="203" t="s">
        <v>52</v>
      </c>
      <c r="B35" s="203"/>
      <c r="C35" s="34">
        <v>10</v>
      </c>
      <c r="D35" s="149">
        <f>C35/C34</f>
        <v>0.66666666666666663</v>
      </c>
      <c r="E35" s="49"/>
      <c r="F35" s="50"/>
      <c r="G35" s="49"/>
      <c r="H35" s="16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</row>
    <row r="36" spans="1:253">
      <c r="A36" s="204" t="s">
        <v>34</v>
      </c>
      <c r="B36" s="204"/>
      <c r="C36" s="34">
        <v>5</v>
      </c>
      <c r="D36" s="149">
        <f>C36/C34</f>
        <v>0.33333333333333331</v>
      </c>
      <c r="E36" s="49"/>
      <c r="F36" s="50"/>
      <c r="G36" s="49"/>
      <c r="H36" s="16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</row>
    <row r="37" spans="1:253">
      <c r="A37" s="37"/>
      <c r="B37" s="37" t="s">
        <v>58</v>
      </c>
      <c r="C37" s="36">
        <f>SUM(C35:C36)</f>
        <v>15</v>
      </c>
      <c r="D37" s="51" t="s">
        <v>56</v>
      </c>
      <c r="E37" s="52">
        <f>C34-C37</f>
        <v>0</v>
      </c>
      <c r="F37" s="55" t="s">
        <v>57</v>
      </c>
      <c r="G37" s="49"/>
      <c r="H37" s="16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</row>
    <row r="38" spans="1:253">
      <c r="A38" s="30" t="s">
        <v>44</v>
      </c>
      <c r="B38" s="31"/>
      <c r="C38" s="32">
        <v>25</v>
      </c>
      <c r="D38" s="182">
        <f>C38/5</f>
        <v>5</v>
      </c>
      <c r="E38" s="49"/>
      <c r="F38" s="50">
        <f>D38/$D$46</f>
        <v>0.25</v>
      </c>
      <c r="G38" s="49"/>
      <c r="H38" s="16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</row>
    <row r="39" spans="1:253">
      <c r="A39" s="171" t="s">
        <v>70</v>
      </c>
      <c r="B39" s="31"/>
      <c r="C39" s="32">
        <v>15</v>
      </c>
      <c r="D39" s="182">
        <f>C39/5</f>
        <v>3</v>
      </c>
      <c r="E39" s="49"/>
      <c r="F39" s="50">
        <f>D39/$D$46</f>
        <v>0.15</v>
      </c>
      <c r="G39" s="49"/>
      <c r="H39" s="16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</row>
    <row r="40" spans="1:253">
      <c r="A40" s="33"/>
      <c r="B40" s="179" t="s">
        <v>72</v>
      </c>
      <c r="C40" s="34">
        <v>10</v>
      </c>
      <c r="D40" s="148">
        <f>C40/C39</f>
        <v>0.66666666666666663</v>
      </c>
      <c r="E40" s="49"/>
      <c r="F40" s="50"/>
      <c r="G40" s="49"/>
      <c r="H40" s="16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</row>
    <row r="41" spans="1:253">
      <c r="A41" s="33"/>
      <c r="B41" s="179" t="s">
        <v>71</v>
      </c>
      <c r="C41" s="34">
        <v>5</v>
      </c>
      <c r="D41" s="148">
        <f>C41/C39</f>
        <v>0.33333333333333331</v>
      </c>
      <c r="E41" s="49"/>
      <c r="F41" s="50"/>
      <c r="G41" s="49"/>
      <c r="H41" s="16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</row>
    <row r="42" spans="1:253">
      <c r="A42" s="33"/>
      <c r="B42" s="179" t="s">
        <v>58</v>
      </c>
      <c r="C42" s="38">
        <f>SUM(C40:C41)</f>
        <v>15</v>
      </c>
      <c r="D42" s="51" t="s">
        <v>56</v>
      </c>
      <c r="E42" s="52">
        <f>C39-C42</f>
        <v>0</v>
      </c>
      <c r="F42" s="55" t="s">
        <v>57</v>
      </c>
      <c r="G42" s="49"/>
      <c r="H42" s="16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</row>
    <row r="43" spans="1:253">
      <c r="A43" s="16"/>
      <c r="B43" s="27"/>
      <c r="C43" s="16"/>
      <c r="D43" s="56"/>
      <c r="E43" s="49"/>
      <c r="F43" s="50"/>
      <c r="G43" s="49"/>
      <c r="H43" s="16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</row>
    <row r="44" spans="1:253">
      <c r="A44" s="16"/>
      <c r="B44" s="27"/>
      <c r="C44" s="16"/>
      <c r="D44" s="56"/>
      <c r="E44" s="49"/>
      <c r="F44" s="50"/>
      <c r="G44" s="49"/>
      <c r="H44" s="16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</row>
    <row r="45" spans="1:253">
      <c r="A45" s="16"/>
      <c r="B45" s="27"/>
      <c r="C45" s="16"/>
      <c r="D45" s="57"/>
      <c r="E45" s="49"/>
      <c r="F45" s="58"/>
      <c r="G45" s="49"/>
      <c r="H45" s="16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</row>
    <row r="46" spans="1:253" s="13" customFormat="1">
      <c r="A46" s="16" t="s">
        <v>25</v>
      </c>
      <c r="B46" s="16"/>
      <c r="C46" s="16" t="s">
        <v>98</v>
      </c>
      <c r="D46" s="183">
        <f>D23+D29+D34+D38+D39</f>
        <v>20</v>
      </c>
      <c r="E46" s="49"/>
      <c r="F46" s="50">
        <f>SUM(F23:F39)</f>
        <v>1</v>
      </c>
      <c r="G46" s="49"/>
      <c r="H46" s="16"/>
    </row>
    <row r="47" spans="1:253" ht="24.75" customHeight="1">
      <c r="A47" s="39" t="s">
        <v>12</v>
      </c>
      <c r="B47" s="16"/>
      <c r="C47" s="16"/>
      <c r="D47" s="16"/>
      <c r="E47" s="16"/>
      <c r="F47" s="16"/>
      <c r="G47" s="16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</row>
    <row r="48" spans="1:253" ht="13.5" thickBo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</row>
    <row r="49" spans="1:254" ht="26.45" customHeight="1">
      <c r="A49" s="59" t="s">
        <v>13</v>
      </c>
      <c r="B49" s="60" t="s">
        <v>28</v>
      </c>
      <c r="C49" s="63" t="s">
        <v>29</v>
      </c>
      <c r="D49" s="61" t="s">
        <v>30</v>
      </c>
      <c r="E49" s="62" t="s">
        <v>44</v>
      </c>
      <c r="F49" s="63" t="s">
        <v>70</v>
      </c>
      <c r="G49" s="200" t="s">
        <v>14</v>
      </c>
      <c r="H49" s="196" t="s">
        <v>15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</row>
    <row r="50" spans="1:254" ht="13.5" customHeight="1" thickBot="1">
      <c r="A50" s="64" t="s">
        <v>16</v>
      </c>
      <c r="B50" s="65">
        <f>D23</f>
        <v>6</v>
      </c>
      <c r="C50" s="66">
        <f>D29</f>
        <v>3</v>
      </c>
      <c r="D50" s="66">
        <f>D34</f>
        <v>3</v>
      </c>
      <c r="E50" s="66">
        <f>D38</f>
        <v>5</v>
      </c>
      <c r="F50" s="67">
        <f>D39</f>
        <v>3</v>
      </c>
      <c r="G50" s="201"/>
      <c r="H50" s="197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</row>
    <row r="51" spans="1:254">
      <c r="A51" s="132" t="s">
        <v>17</v>
      </c>
      <c r="B51" s="172">
        <f>'Anbieter A'!E7</f>
        <v>0</v>
      </c>
      <c r="C51" s="133">
        <f>'Anbieter A'!E32</f>
        <v>0</v>
      </c>
      <c r="D51" s="134">
        <f>'Anbieter A'!E53</f>
        <v>0</v>
      </c>
      <c r="E51" s="134" t="str">
        <f>C16</f>
        <v/>
      </c>
      <c r="F51" s="135" t="e">
        <f>'Anbieter A'!E72</f>
        <v>#DIV/0!</v>
      </c>
      <c r="G51" s="136" t="e">
        <f>B51*$B$50+C51*$C$50+D51*$D$50+E51*$E$50+F51*$F$50</f>
        <v>#VALUE!</v>
      </c>
      <c r="H51" s="137" t="e">
        <f>RANK(G51,$G$51:$G$55)</f>
        <v>#VALUE!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</row>
    <row r="52" spans="1:254">
      <c r="A52" s="138" t="s">
        <v>5</v>
      </c>
      <c r="B52" s="173">
        <f>'Anbieter B'!E7</f>
        <v>0</v>
      </c>
      <c r="C52" s="139">
        <f>'Anbieter B'!E32</f>
        <v>0</v>
      </c>
      <c r="D52" s="140">
        <f>'Anbieter B'!E53</f>
        <v>0</v>
      </c>
      <c r="E52" s="140" t="str">
        <f>C17</f>
        <v/>
      </c>
      <c r="F52" s="141" t="e">
        <f>'Anbieter B'!E72</f>
        <v>#DIV/0!</v>
      </c>
      <c r="G52" s="175" t="e">
        <f>B52*$B$50+C52*$C$50+D52*$D$50+E52*$E$50+F52*$F$50</f>
        <v>#VALUE!</v>
      </c>
      <c r="H52" s="137" t="e">
        <f>RANK(G52,$G$51:$G$55)</f>
        <v>#VALUE!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</row>
    <row r="53" spans="1:254">
      <c r="A53" s="138" t="s">
        <v>6</v>
      </c>
      <c r="B53" s="173">
        <f>'Anbieter C'!E7</f>
        <v>0</v>
      </c>
      <c r="C53" s="139">
        <f>'Anbieter C'!E32</f>
        <v>0</v>
      </c>
      <c r="D53" s="140">
        <f>'Anbieter C'!E53</f>
        <v>0</v>
      </c>
      <c r="E53" s="140" t="str">
        <f>C18</f>
        <v/>
      </c>
      <c r="F53" s="141" t="e">
        <f>'Anbieter C'!E72</f>
        <v>#DIV/0!</v>
      </c>
      <c r="G53" s="175" t="e">
        <f>B53*$B$50+C53*$C$50+D53*$D$50+E53*$E$50+F53*$F$50</f>
        <v>#VALUE!</v>
      </c>
      <c r="H53" s="137" t="e">
        <f>RANK(G53,$G$51:$G$55)</f>
        <v>#VALUE!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</row>
    <row r="54" spans="1:254">
      <c r="A54" s="184" t="s">
        <v>7</v>
      </c>
      <c r="B54" s="185">
        <f>'Anbieter D'!E7</f>
        <v>0</v>
      </c>
      <c r="C54" s="186">
        <f>'Anbieter D'!E32</f>
        <v>0</v>
      </c>
      <c r="D54" s="187">
        <f>'Anbieter D'!E53</f>
        <v>0</v>
      </c>
      <c r="E54" s="140" t="str">
        <f>C19</f>
        <v/>
      </c>
      <c r="F54" s="141" t="e">
        <f>'Anbieter D'!E72</f>
        <v>#DIV/0!</v>
      </c>
      <c r="G54" s="175" t="e">
        <f>B54*$B$50+C54*$C$50+D54*$D$50+E54*$E$50+F54*$F$50</f>
        <v>#VALUE!</v>
      </c>
      <c r="H54" s="137" t="e">
        <f>RANK(G54,$G$51:$G$55)</f>
        <v>#VALUE!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</row>
    <row r="55" spans="1:254" ht="13.5" thickBot="1">
      <c r="A55" s="142" t="s">
        <v>100</v>
      </c>
      <c r="B55" s="174">
        <f>'Anbieter E'!E7</f>
        <v>0</v>
      </c>
      <c r="C55" s="170">
        <f>'Anbieter E'!E32</f>
        <v>0</v>
      </c>
      <c r="D55" s="143">
        <f>'Anbieter E'!E53</f>
        <v>0</v>
      </c>
      <c r="E55" s="143" t="str">
        <f>C20</f>
        <v/>
      </c>
      <c r="F55" s="141" t="e">
        <f>'Anbieter E'!E72</f>
        <v>#DIV/0!</v>
      </c>
      <c r="G55" s="176" t="e">
        <f>B55*$B$50+C55*$C$50+D55*$D$50+E55*$E$50+F55*$F$50</f>
        <v>#VALUE!</v>
      </c>
      <c r="H55" s="144" t="e">
        <f>RANK(G55,$G$51:$G$55)</f>
        <v>#VALUE!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</row>
    <row r="56" spans="1:254">
      <c r="A56" s="40"/>
      <c r="B56" s="41"/>
      <c r="C56" s="41"/>
      <c r="D56" s="41"/>
      <c r="E56" s="42"/>
      <c r="F56" s="41"/>
      <c r="G56" s="41"/>
      <c r="H56" s="40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</row>
    <row r="57" spans="1:254" ht="11.1" customHeight="1">
      <c r="A57" s="12"/>
      <c r="B57" s="12"/>
      <c r="C57" s="12"/>
      <c r="D57" s="12"/>
      <c r="E57" s="12"/>
      <c r="F57" s="12"/>
      <c r="G57" s="12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</row>
    <row r="58" spans="1:254">
      <c r="A58" s="43" t="s">
        <v>18</v>
      </c>
      <c r="B58" s="202" t="s">
        <v>64</v>
      </c>
      <c r="C58" s="202"/>
      <c r="D58" s="202"/>
      <c r="E58" s="202"/>
      <c r="F58" s="202"/>
      <c r="G58" s="202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  <c r="EX58" s="44"/>
      <c r="EY58" s="44"/>
      <c r="EZ58" s="44"/>
      <c r="FA58" s="44"/>
      <c r="FB58" s="44"/>
      <c r="FC58" s="44"/>
      <c r="FD58" s="44"/>
      <c r="FE58" s="44"/>
      <c r="FF58" s="44"/>
      <c r="FG58" s="44"/>
      <c r="FH58" s="44"/>
      <c r="FI58" s="44"/>
      <c r="FJ58" s="44"/>
      <c r="FK58" s="44"/>
      <c r="FL58" s="44"/>
      <c r="FM58" s="44"/>
      <c r="FN58" s="44"/>
      <c r="FO58" s="44"/>
      <c r="FP58" s="44"/>
      <c r="FQ58" s="44"/>
      <c r="FR58" s="44"/>
      <c r="FS58" s="44"/>
      <c r="FT58" s="44"/>
      <c r="FU58" s="44"/>
      <c r="FV58" s="44"/>
      <c r="FW58" s="44"/>
      <c r="FX58" s="44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44"/>
      <c r="GJ58" s="44"/>
      <c r="GK58" s="44"/>
      <c r="GL58" s="44"/>
      <c r="GM58" s="44"/>
      <c r="GN58" s="44"/>
      <c r="GO58" s="44"/>
      <c r="GP58" s="44"/>
      <c r="GQ58" s="44"/>
      <c r="GR58" s="44"/>
      <c r="GS58" s="44"/>
      <c r="GT58" s="44"/>
      <c r="GU58" s="44"/>
      <c r="GV58" s="44"/>
      <c r="GW58" s="44"/>
      <c r="GX58" s="44"/>
      <c r="GY58" s="44"/>
      <c r="GZ58" s="44"/>
      <c r="HA58" s="44"/>
      <c r="HB58" s="44"/>
      <c r="HC58" s="44"/>
      <c r="HD58" s="44"/>
      <c r="HE58" s="44"/>
      <c r="HF58" s="44"/>
      <c r="HG58" s="44"/>
      <c r="HH58" s="44"/>
      <c r="HI58" s="44"/>
      <c r="HJ58" s="44"/>
      <c r="HK58" s="44"/>
      <c r="HL58" s="44"/>
      <c r="HM58" s="44"/>
      <c r="HN58" s="44"/>
      <c r="HO58" s="44"/>
      <c r="HP58" s="44"/>
      <c r="HQ58" s="44"/>
      <c r="HR58" s="44"/>
      <c r="HS58" s="44"/>
      <c r="HT58" s="44"/>
      <c r="HU58" s="44"/>
      <c r="HV58" s="44"/>
      <c r="HW58" s="44"/>
      <c r="HX58" s="44"/>
      <c r="HY58" s="44"/>
      <c r="HZ58" s="44"/>
      <c r="IA58" s="44"/>
      <c r="IB58" s="44"/>
      <c r="IC58" s="44"/>
      <c r="ID58" s="44"/>
      <c r="IE58" s="44"/>
      <c r="IF58" s="44"/>
      <c r="IG58" s="44"/>
      <c r="IH58" s="44"/>
      <c r="II58" s="44"/>
      <c r="IJ58" s="44"/>
      <c r="IK58" s="44"/>
      <c r="IL58" s="44"/>
      <c r="IM58" s="44"/>
      <c r="IN58" s="44"/>
      <c r="IO58" s="44"/>
      <c r="IP58" s="44"/>
      <c r="IQ58" s="44"/>
      <c r="IR58" s="44"/>
      <c r="IS58" s="44"/>
    </row>
    <row r="59" spans="1:254" ht="20.100000000000001" customHeight="1">
      <c r="A59" s="45" t="s">
        <v>19</v>
      </c>
      <c r="B59" s="198" t="s">
        <v>37</v>
      </c>
      <c r="C59" s="199"/>
      <c r="D59" s="199"/>
      <c r="E59" s="199"/>
      <c r="F59" s="199"/>
      <c r="G59" s="199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X59" s="44"/>
      <c r="EY59" s="44"/>
      <c r="EZ59" s="44"/>
      <c r="FA59" s="44"/>
      <c r="FB59" s="44"/>
      <c r="FC59" s="44"/>
      <c r="FD59" s="44"/>
      <c r="FE59" s="44"/>
      <c r="FF59" s="44"/>
      <c r="FG59" s="44"/>
      <c r="FH59" s="44"/>
      <c r="FI59" s="44"/>
      <c r="FJ59" s="44"/>
      <c r="FK59" s="44"/>
      <c r="FL59" s="44"/>
      <c r="FM59" s="44"/>
      <c r="FN59" s="44"/>
      <c r="FO59" s="44"/>
      <c r="FP59" s="44"/>
      <c r="FQ59" s="44"/>
      <c r="FR59" s="44"/>
      <c r="FS59" s="44"/>
      <c r="FT59" s="44"/>
      <c r="FU59" s="44"/>
      <c r="FV59" s="44"/>
      <c r="FW59" s="44"/>
      <c r="FX59" s="44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44"/>
      <c r="GJ59" s="44"/>
      <c r="GK59" s="44"/>
      <c r="GL59" s="44"/>
      <c r="GM59" s="44"/>
      <c r="GN59" s="44"/>
      <c r="GO59" s="44"/>
      <c r="GP59" s="44"/>
      <c r="GQ59" s="44"/>
      <c r="GR59" s="44"/>
      <c r="GS59" s="44"/>
      <c r="GT59" s="44"/>
      <c r="GU59" s="44"/>
      <c r="GV59" s="44"/>
      <c r="GW59" s="44"/>
      <c r="GX59" s="44"/>
      <c r="GY59" s="44"/>
      <c r="GZ59" s="44"/>
      <c r="HA59" s="44"/>
      <c r="HB59" s="44"/>
      <c r="HC59" s="44"/>
      <c r="HD59" s="44"/>
      <c r="HE59" s="44"/>
      <c r="HF59" s="44"/>
      <c r="HG59" s="44"/>
      <c r="HH59" s="44"/>
      <c r="HI59" s="44"/>
      <c r="HJ59" s="44"/>
      <c r="HK59" s="44"/>
      <c r="HL59" s="44"/>
      <c r="HM59" s="44"/>
      <c r="HN59" s="44"/>
      <c r="HO59" s="44"/>
      <c r="HP59" s="44"/>
      <c r="HQ59" s="44"/>
      <c r="HR59" s="44"/>
      <c r="HS59" s="44"/>
      <c r="HT59" s="44"/>
      <c r="HU59" s="44"/>
      <c r="HV59" s="44"/>
      <c r="HW59" s="44"/>
      <c r="HX59" s="44"/>
      <c r="HY59" s="44"/>
      <c r="HZ59" s="44"/>
      <c r="IA59" s="44"/>
      <c r="IB59" s="44"/>
      <c r="IC59" s="44"/>
      <c r="ID59" s="44"/>
      <c r="IE59" s="44"/>
      <c r="IF59" s="44"/>
      <c r="IG59" s="44"/>
      <c r="IH59" s="44"/>
      <c r="II59" s="44"/>
      <c r="IJ59" s="44"/>
      <c r="IK59" s="44"/>
      <c r="IL59" s="44"/>
      <c r="IM59" s="44"/>
      <c r="IN59" s="44"/>
      <c r="IO59" s="44"/>
      <c r="IP59" s="44"/>
      <c r="IQ59" s="44"/>
      <c r="IR59" s="44"/>
      <c r="IS59" s="44"/>
    </row>
    <row r="60" spans="1:254" ht="20.100000000000001" customHeight="1">
      <c r="A60" s="45" t="s">
        <v>59</v>
      </c>
      <c r="B60" s="194" t="s">
        <v>99</v>
      </c>
      <c r="C60" s="194"/>
      <c r="D60" s="194"/>
      <c r="E60" s="19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  <c r="EX60" s="44"/>
      <c r="EY60" s="44"/>
      <c r="EZ60" s="44"/>
      <c r="FA60" s="44"/>
      <c r="FB60" s="44"/>
      <c r="FC60" s="44"/>
      <c r="FD60" s="44"/>
      <c r="FE60" s="44"/>
      <c r="FF60" s="44"/>
      <c r="FG60" s="44"/>
      <c r="FH60" s="44"/>
      <c r="FI60" s="44"/>
      <c r="FJ60" s="44"/>
      <c r="FK60" s="44"/>
      <c r="FL60" s="44"/>
      <c r="FM60" s="44"/>
      <c r="FN60" s="44"/>
      <c r="FO60" s="44"/>
      <c r="FP60" s="44"/>
      <c r="FQ60" s="44"/>
      <c r="FR60" s="44"/>
      <c r="FS60" s="44"/>
      <c r="FT60" s="44"/>
      <c r="FU60" s="44"/>
      <c r="FV60" s="44"/>
      <c r="FW60" s="44"/>
      <c r="FX60" s="44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44"/>
      <c r="GJ60" s="44"/>
      <c r="GK60" s="44"/>
      <c r="GL60" s="44"/>
      <c r="GM60" s="44"/>
      <c r="GN60" s="44"/>
      <c r="GO60" s="44"/>
      <c r="GP60" s="44"/>
      <c r="GQ60" s="44"/>
      <c r="GR60" s="44"/>
      <c r="GS60" s="44"/>
      <c r="GT60" s="44"/>
      <c r="GU60" s="44"/>
      <c r="GV60" s="44"/>
      <c r="GW60" s="44"/>
      <c r="GX60" s="44"/>
      <c r="GY60" s="44"/>
      <c r="GZ60" s="44"/>
      <c r="HA60" s="44"/>
      <c r="HB60" s="44"/>
      <c r="HC60" s="44"/>
      <c r="HD60" s="44"/>
      <c r="HE60" s="44"/>
      <c r="HF60" s="44"/>
      <c r="HG60" s="44"/>
      <c r="HH60" s="44"/>
      <c r="HI60" s="44"/>
      <c r="HJ60" s="44"/>
      <c r="HK60" s="44"/>
      <c r="HL60" s="44"/>
      <c r="HM60" s="44"/>
      <c r="HN60" s="44"/>
      <c r="HO60" s="44"/>
      <c r="HP60" s="44"/>
      <c r="HQ60" s="44"/>
      <c r="HR60" s="44"/>
      <c r="HS60" s="44"/>
      <c r="HT60" s="44"/>
      <c r="HU60" s="44"/>
      <c r="HV60" s="44"/>
      <c r="HW60" s="44"/>
      <c r="HX60" s="44"/>
      <c r="HY60" s="44"/>
      <c r="HZ60" s="44"/>
      <c r="IA60" s="44"/>
      <c r="IB60" s="44"/>
      <c r="IC60" s="44"/>
      <c r="ID60" s="44"/>
      <c r="IE60" s="44"/>
      <c r="IF60" s="44"/>
      <c r="IG60" s="44"/>
      <c r="IH60" s="44"/>
      <c r="II60" s="44"/>
      <c r="IJ60" s="44"/>
      <c r="IK60" s="44"/>
      <c r="IL60" s="44"/>
      <c r="IM60" s="44"/>
      <c r="IN60" s="44"/>
      <c r="IO60" s="44"/>
      <c r="IP60" s="44"/>
      <c r="IQ60" s="44"/>
      <c r="IR60" s="44"/>
      <c r="IS60" s="44"/>
    </row>
    <row r="61" spans="1:254" ht="20.100000000000001" customHeight="1">
      <c r="A61" s="45"/>
      <c r="B61" s="194" t="s">
        <v>65</v>
      </c>
      <c r="C61" s="194"/>
      <c r="D61" s="194"/>
      <c r="E61" s="19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  <c r="EN61" s="44"/>
      <c r="EO61" s="44"/>
      <c r="EP61" s="44"/>
      <c r="EQ61" s="44"/>
      <c r="ER61" s="44"/>
      <c r="ES61" s="44"/>
      <c r="ET61" s="44"/>
      <c r="EU61" s="44"/>
      <c r="EV61" s="44"/>
      <c r="EW61" s="44"/>
      <c r="EX61" s="44"/>
      <c r="EY61" s="44"/>
      <c r="EZ61" s="44"/>
      <c r="FA61" s="44"/>
      <c r="FB61" s="44"/>
      <c r="FC61" s="44"/>
      <c r="FD61" s="44"/>
      <c r="FE61" s="44"/>
      <c r="FF61" s="44"/>
      <c r="FG61" s="44"/>
      <c r="FH61" s="44"/>
      <c r="FI61" s="44"/>
      <c r="FJ61" s="44"/>
      <c r="FK61" s="44"/>
      <c r="FL61" s="44"/>
      <c r="FM61" s="44"/>
      <c r="FN61" s="44"/>
      <c r="FO61" s="44"/>
      <c r="FP61" s="44"/>
      <c r="FQ61" s="44"/>
      <c r="FR61" s="44"/>
      <c r="FS61" s="44"/>
      <c r="FT61" s="44"/>
      <c r="FU61" s="44"/>
      <c r="FV61" s="44"/>
      <c r="FW61" s="44"/>
      <c r="FX61" s="44"/>
      <c r="FY61" s="44"/>
      <c r="FZ61" s="44"/>
      <c r="GA61" s="44"/>
      <c r="GB61" s="44"/>
      <c r="GC61" s="44"/>
      <c r="GD61" s="44"/>
      <c r="GE61" s="44"/>
      <c r="GF61" s="44"/>
      <c r="GG61" s="44"/>
      <c r="GH61" s="44"/>
      <c r="GI61" s="44"/>
      <c r="GJ61" s="44"/>
      <c r="GK61" s="44"/>
      <c r="GL61" s="44"/>
      <c r="GM61" s="44"/>
      <c r="GN61" s="44"/>
      <c r="GO61" s="44"/>
      <c r="GP61" s="44"/>
      <c r="GQ61" s="44"/>
      <c r="GR61" s="44"/>
      <c r="GS61" s="44"/>
      <c r="GT61" s="44"/>
      <c r="GU61" s="44"/>
      <c r="GV61" s="44"/>
      <c r="GW61" s="44"/>
      <c r="GX61" s="44"/>
      <c r="GY61" s="44"/>
      <c r="GZ61" s="44"/>
      <c r="HA61" s="44"/>
      <c r="HB61" s="44"/>
      <c r="HC61" s="44"/>
      <c r="HD61" s="44"/>
      <c r="HE61" s="44"/>
      <c r="HF61" s="44"/>
      <c r="HG61" s="44"/>
      <c r="HH61" s="44"/>
      <c r="HI61" s="44"/>
      <c r="HJ61" s="44"/>
      <c r="HK61" s="44"/>
      <c r="HL61" s="44"/>
      <c r="HM61" s="44"/>
      <c r="HN61" s="44"/>
      <c r="HO61" s="44"/>
      <c r="HP61" s="44"/>
      <c r="HQ61" s="44"/>
      <c r="HR61" s="44"/>
      <c r="HS61" s="44"/>
      <c r="HT61" s="44"/>
      <c r="HU61" s="44"/>
      <c r="HV61" s="44"/>
      <c r="HW61" s="44"/>
      <c r="HX61" s="44"/>
      <c r="HY61" s="44"/>
      <c r="HZ61" s="44"/>
      <c r="IA61" s="44"/>
      <c r="IB61" s="44"/>
      <c r="IC61" s="44"/>
      <c r="ID61" s="44"/>
      <c r="IE61" s="44"/>
      <c r="IF61" s="44"/>
      <c r="IG61" s="44"/>
      <c r="IH61" s="44"/>
      <c r="II61" s="44"/>
      <c r="IJ61" s="44"/>
      <c r="IK61" s="44"/>
      <c r="IL61" s="44"/>
      <c r="IM61" s="44"/>
      <c r="IN61" s="44"/>
      <c r="IO61" s="44"/>
      <c r="IP61" s="44"/>
      <c r="IQ61" s="44"/>
      <c r="IR61" s="44"/>
      <c r="IS61" s="44"/>
    </row>
    <row r="62" spans="1:254" ht="20.100000000000001" customHeight="1">
      <c r="A62" s="45"/>
      <c r="B62" s="46" t="s">
        <v>102</v>
      </c>
      <c r="C62" s="46"/>
      <c r="D62" s="46"/>
      <c r="E62" s="46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  <c r="FE62" s="44"/>
      <c r="FF62" s="44"/>
      <c r="FG62" s="44"/>
      <c r="FH62" s="44"/>
      <c r="FI62" s="44"/>
      <c r="FJ62" s="44"/>
      <c r="FK62" s="44"/>
      <c r="FL62" s="44"/>
      <c r="FM62" s="44"/>
      <c r="FN62" s="44"/>
      <c r="FO62" s="44"/>
      <c r="FP62" s="44"/>
      <c r="FQ62" s="44"/>
      <c r="FR62" s="44"/>
      <c r="FS62" s="44"/>
      <c r="FT62" s="44"/>
      <c r="FU62" s="44"/>
      <c r="FV62" s="44"/>
      <c r="FW62" s="44"/>
      <c r="FX62" s="44"/>
      <c r="FY62" s="44"/>
      <c r="FZ62" s="44"/>
      <c r="GA62" s="44"/>
      <c r="GB62" s="44"/>
      <c r="GC62" s="44"/>
      <c r="GD62" s="44"/>
      <c r="GE62" s="44"/>
      <c r="GF62" s="44"/>
      <c r="GG62" s="44"/>
      <c r="GH62" s="44"/>
      <c r="GI62" s="44"/>
      <c r="GJ62" s="44"/>
      <c r="GK62" s="44"/>
      <c r="GL62" s="44"/>
      <c r="GM62" s="44"/>
      <c r="GN62" s="44"/>
      <c r="GO62" s="44"/>
      <c r="GP62" s="44"/>
      <c r="GQ62" s="44"/>
      <c r="GR62" s="44"/>
      <c r="GS62" s="44"/>
      <c r="GT62" s="44"/>
      <c r="GU62" s="44"/>
      <c r="GV62" s="44"/>
      <c r="GW62" s="44"/>
      <c r="GX62" s="44"/>
      <c r="GY62" s="44"/>
      <c r="GZ62" s="44"/>
      <c r="HA62" s="44"/>
      <c r="HB62" s="44"/>
      <c r="HC62" s="44"/>
      <c r="HD62" s="44"/>
      <c r="HE62" s="44"/>
      <c r="HF62" s="44"/>
      <c r="HG62" s="44"/>
      <c r="HH62" s="44"/>
      <c r="HI62" s="44"/>
      <c r="HJ62" s="44"/>
      <c r="HK62" s="44"/>
      <c r="HL62" s="44"/>
      <c r="HM62" s="44"/>
      <c r="HN62" s="44"/>
      <c r="HO62" s="44"/>
      <c r="HP62" s="44"/>
      <c r="HQ62" s="44"/>
      <c r="HR62" s="44"/>
      <c r="HS62" s="44"/>
      <c r="HT62" s="44"/>
      <c r="HU62" s="44"/>
      <c r="HV62" s="44"/>
      <c r="HW62" s="44"/>
      <c r="HX62" s="44"/>
      <c r="HY62" s="44"/>
      <c r="HZ62" s="44"/>
      <c r="IA62" s="44"/>
      <c r="IB62" s="44"/>
      <c r="IC62" s="44"/>
      <c r="ID62" s="44"/>
      <c r="IE62" s="44"/>
      <c r="IF62" s="44"/>
      <c r="IG62" s="44"/>
      <c r="IH62" s="44"/>
      <c r="II62" s="44"/>
      <c r="IJ62" s="44"/>
      <c r="IK62" s="44"/>
      <c r="IL62" s="44"/>
      <c r="IM62" s="44"/>
      <c r="IN62" s="44"/>
      <c r="IO62" s="44"/>
      <c r="IP62" s="44"/>
      <c r="IQ62" s="44"/>
      <c r="IR62" s="44"/>
      <c r="IS62" s="44"/>
    </row>
    <row r="63" spans="1:254" ht="19.899999999999999" customHeight="1">
      <c r="A63" s="47"/>
      <c r="B63" s="47" t="s">
        <v>63</v>
      </c>
      <c r="C63" s="47"/>
      <c r="D63" s="47"/>
      <c r="E63" s="47"/>
      <c r="F63" s="47"/>
      <c r="G63" s="47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  <c r="EX63" s="44"/>
      <c r="EY63" s="44"/>
      <c r="EZ63" s="44"/>
      <c r="FA63" s="44"/>
      <c r="FB63" s="44"/>
      <c r="FC63" s="44"/>
      <c r="FD63" s="44"/>
      <c r="FE63" s="44"/>
      <c r="FF63" s="44"/>
      <c r="FG63" s="44"/>
      <c r="FH63" s="44"/>
      <c r="FI63" s="44"/>
      <c r="FJ63" s="44"/>
      <c r="FK63" s="44"/>
      <c r="FL63" s="44"/>
      <c r="FM63" s="44"/>
      <c r="FN63" s="44"/>
      <c r="FO63" s="44"/>
      <c r="FP63" s="44"/>
      <c r="FQ63" s="44"/>
      <c r="FR63" s="44"/>
      <c r="FS63" s="44"/>
      <c r="FT63" s="44"/>
      <c r="FU63" s="44"/>
      <c r="FV63" s="44"/>
      <c r="FW63" s="44"/>
      <c r="FX63" s="44"/>
      <c r="FY63" s="44"/>
      <c r="FZ63" s="44"/>
      <c r="GA63" s="44"/>
      <c r="GB63" s="44"/>
      <c r="GC63" s="44"/>
      <c r="GD63" s="44"/>
      <c r="GE63" s="44"/>
      <c r="GF63" s="44"/>
      <c r="GG63" s="44"/>
      <c r="GH63" s="44"/>
      <c r="GI63" s="44"/>
      <c r="GJ63" s="44"/>
      <c r="GK63" s="44"/>
      <c r="GL63" s="44"/>
      <c r="GM63" s="44"/>
      <c r="GN63" s="44"/>
      <c r="GO63" s="44"/>
      <c r="GP63" s="44"/>
      <c r="GQ63" s="44"/>
      <c r="GR63" s="44"/>
      <c r="GS63" s="44"/>
      <c r="GT63" s="44"/>
      <c r="GU63" s="44"/>
      <c r="GV63" s="44"/>
      <c r="GW63" s="44"/>
      <c r="GX63" s="44"/>
      <c r="GY63" s="44"/>
      <c r="GZ63" s="44"/>
      <c r="HA63" s="44"/>
      <c r="HB63" s="44"/>
      <c r="HC63" s="44"/>
      <c r="HD63" s="44"/>
      <c r="HE63" s="44"/>
      <c r="HF63" s="44"/>
      <c r="HG63" s="44"/>
      <c r="HH63" s="44"/>
      <c r="HI63" s="44"/>
      <c r="HJ63" s="44"/>
      <c r="HK63" s="44"/>
      <c r="HL63" s="44"/>
      <c r="HM63" s="44"/>
      <c r="HN63" s="44"/>
      <c r="HO63" s="44"/>
      <c r="HP63" s="44"/>
      <c r="HQ63" s="44"/>
      <c r="HR63" s="44"/>
      <c r="HS63" s="44"/>
      <c r="HT63" s="44"/>
      <c r="HU63" s="44"/>
      <c r="HV63" s="44"/>
      <c r="HW63" s="44"/>
      <c r="HX63" s="44"/>
      <c r="HY63" s="44"/>
      <c r="HZ63" s="44"/>
      <c r="IA63" s="44"/>
      <c r="IB63" s="44"/>
      <c r="IC63" s="44"/>
      <c r="ID63" s="44"/>
      <c r="IE63" s="44"/>
      <c r="IF63" s="44"/>
      <c r="IG63" s="44"/>
      <c r="IH63" s="44"/>
      <c r="II63" s="44"/>
      <c r="IJ63" s="44"/>
      <c r="IK63" s="44"/>
      <c r="IL63" s="44"/>
      <c r="IM63" s="44"/>
      <c r="IN63" s="44"/>
      <c r="IO63" s="44"/>
      <c r="IP63" s="44"/>
      <c r="IQ63" s="44"/>
      <c r="IR63" s="44"/>
      <c r="IS63" s="44"/>
    </row>
  </sheetData>
  <sheetProtection deleteRows="0" selectLockedCells="1"/>
  <dataConsolidate/>
  <mergeCells count="10">
    <mergeCell ref="B60:E60"/>
    <mergeCell ref="B61:E61"/>
    <mergeCell ref="E15:F15"/>
    <mergeCell ref="H49:H50"/>
    <mergeCell ref="B59:G59"/>
    <mergeCell ref="G49:G50"/>
    <mergeCell ref="B58:G58"/>
    <mergeCell ref="A35:B35"/>
    <mergeCell ref="A36:B36"/>
    <mergeCell ref="A31:B31"/>
  </mergeCells>
  <phoneticPr fontId="0" type="noConversion"/>
  <conditionalFormatting sqref="E28">
    <cfRule type="cellIs" dxfId="297" priority="4" operator="equal">
      <formula>0</formula>
    </cfRule>
  </conditionalFormatting>
  <conditionalFormatting sqref="E33">
    <cfRule type="cellIs" dxfId="296" priority="1" operator="equal">
      <formula>0</formula>
    </cfRule>
  </conditionalFormatting>
  <conditionalFormatting sqref="E37">
    <cfRule type="cellIs" dxfId="295" priority="3" operator="equal">
      <formula>0</formula>
    </cfRule>
  </conditionalFormatting>
  <conditionalFormatting sqref="E42">
    <cfRule type="cellIs" dxfId="294" priority="2" operator="equal">
      <formula>0</formula>
    </cfRule>
  </conditionalFormatting>
  <dataValidations disablePrompts="1" count="1">
    <dataValidation type="whole" operator="equal" allowBlank="1" showInputMessage="1" showErrorMessage="1" errorTitle="Differenz nicht 0!" sqref="E28 E33" xr:uid="{00000000-0002-0000-0000-000000000000}">
      <formula1>0</formula1>
    </dataValidation>
  </dataValidations>
  <pageMargins left="0.78740157480314965" right="0.78740157480314965" top="0.47244094488188981" bottom="0.15748031496062992" header="0.51181102362204722" footer="0.19685039370078741"/>
  <pageSetup paperSize="9" scale="80" firstPageNumber="0" fitToHeight="0" orientation="portrait" blackAndWhite="1" r:id="rId1"/>
  <headerFooter alignWithMargins="0">
    <oddFooter>&amp;R&amp;7Seite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IP88"/>
  <sheetViews>
    <sheetView zoomScaleNormal="100" workbookViewId="0">
      <selection activeCell="C81" sqref="C81"/>
    </sheetView>
  </sheetViews>
  <sheetFormatPr baseColWidth="10" defaultColWidth="11.28515625" defaultRowHeight="12.75"/>
  <cols>
    <col min="1" max="1" width="4.5703125" style="70" customWidth="1"/>
    <col min="2" max="2" width="88" style="70" customWidth="1"/>
    <col min="3" max="3" width="11.7109375" style="70" customWidth="1"/>
    <col min="4" max="4" width="11.28515625" style="70" customWidth="1"/>
    <col min="5" max="5" width="13.42578125" style="70" customWidth="1"/>
    <col min="6" max="16384" width="11.28515625" style="70"/>
  </cols>
  <sheetData>
    <row r="1" spans="1:250" ht="14.25">
      <c r="A1" s="68" t="s">
        <v>20</v>
      </c>
      <c r="B1" s="68"/>
      <c r="C1" s="68"/>
      <c r="D1" s="68"/>
      <c r="E1" s="69" t="str">
        <f>Zusammenfassung!B3</f>
        <v>Langenthal</v>
      </c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</row>
    <row r="2" spans="1:250" ht="14.25">
      <c r="A2" s="68" t="str">
        <f>Zusammenfassung!A2</f>
        <v>Wahl Nachführungsgeometer/in für die Periode 2026-2033</v>
      </c>
      <c r="B2" s="68"/>
      <c r="C2" s="68"/>
      <c r="D2" s="68"/>
      <c r="E2" s="71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</row>
    <row r="3" spans="1:250" ht="14.25">
      <c r="A3" s="69"/>
      <c r="B3" s="68"/>
      <c r="C3" s="68"/>
      <c r="D3" s="68"/>
      <c r="E3" s="71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</row>
    <row r="4" spans="1:250" ht="15">
      <c r="A4" s="72" t="s">
        <v>23</v>
      </c>
      <c r="B4" s="72"/>
      <c r="C4" s="72"/>
      <c r="D4" s="68"/>
      <c r="E4" s="73" t="s">
        <v>26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</row>
    <row r="5" spans="1:250" ht="15">
      <c r="A5" s="74"/>
      <c r="B5" s="73"/>
      <c r="C5" s="73"/>
      <c r="D5" s="68"/>
      <c r="E5" s="75" t="str">
        <f>Zusammenfassung!B8</f>
        <v>a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</row>
    <row r="6" spans="1:250">
      <c r="A6" s="76"/>
      <c r="B6" s="76"/>
      <c r="C6" s="76"/>
      <c r="D6" s="76"/>
      <c r="E6" s="77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</row>
    <row r="7" spans="1:250" ht="18.95" customHeight="1">
      <c r="A7" s="78" t="s">
        <v>43</v>
      </c>
      <c r="B7" s="79"/>
      <c r="C7" s="79"/>
      <c r="D7" s="79" t="s">
        <v>21</v>
      </c>
      <c r="E7" s="127">
        <f>ROUND((D9+D10)*C9+D15*C15+(D20+D21)*C20+(D26+D27+D28)*C26,1)</f>
        <v>0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</row>
    <row r="8" spans="1:250" ht="18.95" customHeight="1">
      <c r="A8" s="80" t="s">
        <v>108</v>
      </c>
      <c r="B8" s="76"/>
      <c r="C8" s="81" t="s">
        <v>51</v>
      </c>
      <c r="D8" s="81" t="s">
        <v>35</v>
      </c>
      <c r="E8" s="77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</row>
    <row r="9" spans="1:250">
      <c r="B9" s="177" t="s">
        <v>106</v>
      </c>
      <c r="C9" s="205">
        <f>Zusammenfassung!D24</f>
        <v>0.5</v>
      </c>
      <c r="D9" s="82"/>
      <c r="E9" s="77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</row>
    <row r="10" spans="1:250">
      <c r="B10" s="177" t="s">
        <v>107</v>
      </c>
      <c r="C10" s="206"/>
      <c r="D10" s="82"/>
      <c r="E10" s="77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</row>
    <row r="11" spans="1:250" ht="4.5" customHeight="1">
      <c r="B11" s="1"/>
      <c r="C11" s="7"/>
      <c r="D11" s="83"/>
      <c r="E11" s="77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</row>
    <row r="12" spans="1:250" ht="30.75" customHeight="1">
      <c r="B12" s="95" t="s">
        <v>103</v>
      </c>
      <c r="C12" s="5"/>
      <c r="D12" s="84"/>
      <c r="E12" s="77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</row>
    <row r="13" spans="1:250" s="90" customFormat="1" ht="4.5" customHeight="1">
      <c r="A13" s="85"/>
      <c r="B13" s="86"/>
      <c r="C13" s="87"/>
      <c r="D13" s="88"/>
      <c r="E13" s="89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</row>
    <row r="14" spans="1:250" ht="18.95" customHeight="1">
      <c r="A14" s="3" t="s">
        <v>67</v>
      </c>
      <c r="B14" s="76"/>
      <c r="C14" s="91" t="s">
        <v>51</v>
      </c>
      <c r="D14" s="81" t="s">
        <v>35</v>
      </c>
      <c r="E14" s="77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</row>
    <row r="15" spans="1:250">
      <c r="B15" s="2" t="s">
        <v>73</v>
      </c>
      <c r="C15" s="146">
        <f>Zusammenfassung!D25</f>
        <v>0.16666666666666666</v>
      </c>
      <c r="D15" s="82"/>
      <c r="E15" s="77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</row>
    <row r="16" spans="1:250" ht="4.5" customHeight="1">
      <c r="B16" s="2"/>
      <c r="C16" s="6"/>
      <c r="D16" s="83"/>
      <c r="E16" s="77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</row>
    <row r="17" spans="1:250" ht="25.5">
      <c r="B17" s="95" t="s">
        <v>103</v>
      </c>
      <c r="C17" s="4"/>
      <c r="D17" s="84"/>
      <c r="E17" s="77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</row>
    <row r="18" spans="1:250" s="90" customFormat="1" ht="4.5" customHeight="1">
      <c r="A18" s="85"/>
      <c r="B18" s="2"/>
      <c r="C18" s="2"/>
      <c r="D18" s="88"/>
      <c r="E18" s="89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</row>
    <row r="19" spans="1:250" ht="18.95" customHeight="1">
      <c r="A19" s="3" t="s">
        <v>68</v>
      </c>
      <c r="B19" s="92"/>
      <c r="C19" s="91" t="s">
        <v>51</v>
      </c>
      <c r="D19" s="81" t="s">
        <v>35</v>
      </c>
      <c r="E19" s="77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</row>
    <row r="20" spans="1:250" ht="51">
      <c r="A20" s="76"/>
      <c r="B20" s="193" t="s">
        <v>111</v>
      </c>
      <c r="C20" s="207">
        <f>Zusammenfassung!D26</f>
        <v>0.16666666666666666</v>
      </c>
      <c r="D20" s="152"/>
      <c r="E20" s="77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</row>
    <row r="21" spans="1:250" ht="38.25">
      <c r="A21" s="76"/>
      <c r="B21" s="193" t="s">
        <v>110</v>
      </c>
      <c r="C21" s="207"/>
      <c r="D21" s="152"/>
      <c r="E21" s="77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</row>
    <row r="22" spans="1:250" ht="4.5" customHeight="1">
      <c r="A22" s="76"/>
      <c r="B22" s="93"/>
      <c r="C22" s="94"/>
      <c r="D22" s="77"/>
      <c r="E22" s="77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</row>
    <row r="23" spans="1:250" ht="25.5">
      <c r="A23" s="76"/>
      <c r="B23" s="95" t="s">
        <v>38</v>
      </c>
      <c r="C23" s="95"/>
      <c r="D23" s="96"/>
      <c r="E23" s="77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</row>
    <row r="24" spans="1:250" ht="4.5" customHeight="1">
      <c r="A24" s="97"/>
      <c r="B24" s="98"/>
      <c r="C24" s="151"/>
      <c r="D24" s="100"/>
      <c r="E24" s="77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</row>
    <row r="25" spans="1:250" ht="18.95" customHeight="1">
      <c r="A25" s="101" t="s">
        <v>46</v>
      </c>
      <c r="B25" s="93"/>
      <c r="C25" s="81" t="s">
        <v>51</v>
      </c>
      <c r="D25" s="81" t="s">
        <v>35</v>
      </c>
      <c r="E25" s="77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  <c r="IO25" s="76"/>
      <c r="IP25" s="76"/>
    </row>
    <row r="26" spans="1:250" ht="51">
      <c r="A26" s="101"/>
      <c r="B26" s="93" t="s">
        <v>75</v>
      </c>
      <c r="C26" s="208">
        <f>Zusammenfassung!D27</f>
        <v>0.16666666666666666</v>
      </c>
      <c r="D26" s="152"/>
      <c r="E26" s="77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</row>
    <row r="27" spans="1:250" ht="51">
      <c r="A27" s="101"/>
      <c r="B27" s="93" t="s">
        <v>74</v>
      </c>
      <c r="C27" s="209"/>
      <c r="D27" s="152"/>
      <c r="E27" s="77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</row>
    <row r="28" spans="1:250" ht="63.75">
      <c r="A28" s="101"/>
      <c r="B28" s="102" t="s">
        <v>104</v>
      </c>
      <c r="C28" s="209"/>
      <c r="D28" s="152"/>
      <c r="E28" s="77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</row>
    <row r="29" spans="1:250" ht="4.5" customHeight="1">
      <c r="A29" s="101"/>
      <c r="B29" s="93"/>
      <c r="C29" s="106"/>
      <c r="D29" s="77"/>
      <c r="E29" s="77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</row>
    <row r="30" spans="1:250" ht="25.5">
      <c r="A30" s="101"/>
      <c r="B30" s="95" t="s">
        <v>38</v>
      </c>
      <c r="C30" s="107"/>
      <c r="D30" s="96"/>
      <c r="E30" s="77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  <c r="IO30" s="76"/>
      <c r="IP30" s="76"/>
    </row>
    <row r="31" spans="1:250" ht="4.5" customHeight="1">
      <c r="A31" s="101"/>
      <c r="B31" s="153"/>
      <c r="C31" s="153"/>
      <c r="D31" s="154"/>
      <c r="E31" s="77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</row>
    <row r="32" spans="1:250" ht="18.95" customHeight="1">
      <c r="A32" s="78" t="s">
        <v>29</v>
      </c>
      <c r="B32" s="108"/>
      <c r="C32" s="108"/>
      <c r="D32" s="79" t="s">
        <v>21</v>
      </c>
      <c r="E32" s="127">
        <f>ROUND(D34*C34+D41*C41+D48*C48,1)</f>
        <v>0</v>
      </c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</row>
    <row r="33" spans="1:250" ht="18.95" customHeight="1">
      <c r="A33" s="80" t="s">
        <v>50</v>
      </c>
      <c r="B33" s="76"/>
      <c r="C33" s="81" t="s">
        <v>51</v>
      </c>
      <c r="D33" s="81" t="s">
        <v>35</v>
      </c>
      <c r="E33" s="77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  <c r="IM33" s="76"/>
      <c r="IN33" s="76"/>
      <c r="IO33" s="76"/>
      <c r="IP33" s="76"/>
    </row>
    <row r="34" spans="1:250" ht="12.95" customHeight="1">
      <c r="A34" s="102"/>
      <c r="B34" s="118" t="s">
        <v>85</v>
      </c>
      <c r="C34" s="212">
        <f>Zusammenfassung!D30</f>
        <v>0.33333333333333331</v>
      </c>
      <c r="D34" s="224"/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  <c r="IM34" s="76"/>
      <c r="IN34" s="76"/>
      <c r="IO34" s="76"/>
      <c r="IP34" s="76"/>
    </row>
    <row r="35" spans="1:250" ht="12.95" customHeight="1">
      <c r="A35" s="102"/>
      <c r="B35" s="118" t="s">
        <v>61</v>
      </c>
      <c r="C35" s="213"/>
      <c r="D35" s="220"/>
      <c r="E35" s="77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76"/>
      <c r="IF35" s="76"/>
      <c r="IG35" s="76"/>
      <c r="IH35" s="76"/>
      <c r="II35" s="76"/>
      <c r="IJ35" s="76"/>
      <c r="IK35" s="76"/>
      <c r="IL35" s="76"/>
      <c r="IM35" s="76"/>
      <c r="IN35" s="76"/>
      <c r="IO35" s="76"/>
      <c r="IP35" s="76"/>
    </row>
    <row r="36" spans="1:250" ht="12.95" customHeight="1">
      <c r="A36" s="102"/>
      <c r="B36" s="118" t="s">
        <v>62</v>
      </c>
      <c r="C36" s="213"/>
      <c r="D36" s="221"/>
      <c r="E36" s="77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76"/>
      <c r="IF36" s="76"/>
      <c r="IG36" s="76"/>
      <c r="IH36" s="76"/>
      <c r="II36" s="76"/>
      <c r="IJ36" s="76"/>
      <c r="IK36" s="76"/>
      <c r="IL36" s="76"/>
      <c r="IM36" s="76"/>
      <c r="IN36" s="76"/>
      <c r="IO36" s="76"/>
      <c r="IP36" s="76"/>
    </row>
    <row r="37" spans="1:250" ht="4.5" customHeight="1">
      <c r="A37" s="102"/>
      <c r="B37" s="119"/>
      <c r="C37" s="120"/>
      <c r="D37" s="103"/>
      <c r="E37" s="77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76"/>
      <c r="IF37" s="76"/>
      <c r="IG37" s="76"/>
      <c r="IH37" s="76"/>
      <c r="II37" s="76"/>
      <c r="IJ37" s="76"/>
      <c r="IK37" s="76"/>
      <c r="IL37" s="76"/>
      <c r="IM37" s="76"/>
      <c r="IN37" s="76"/>
      <c r="IO37" s="76"/>
      <c r="IP37" s="76"/>
    </row>
    <row r="38" spans="1:250" ht="25.5">
      <c r="A38" s="76"/>
      <c r="B38" s="95" t="s">
        <v>38</v>
      </c>
      <c r="C38" s="121"/>
      <c r="D38" s="96"/>
      <c r="E38" s="77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</row>
    <row r="39" spans="1:250" ht="4.5" customHeight="1">
      <c r="A39" s="76"/>
      <c r="B39" s="156"/>
      <c r="C39" s="160"/>
      <c r="D39" s="161"/>
      <c r="E39" s="77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  <c r="HW39" s="76"/>
      <c r="HX39" s="76"/>
      <c r="HY39" s="76"/>
      <c r="HZ39" s="76"/>
      <c r="IA39" s="76"/>
      <c r="IB39" s="76"/>
      <c r="IC39" s="76"/>
      <c r="ID39" s="76"/>
      <c r="IE39" s="76"/>
      <c r="IF39" s="76"/>
      <c r="IG39" s="76"/>
      <c r="IH39" s="76"/>
      <c r="II39" s="76"/>
      <c r="IJ39" s="76"/>
      <c r="IK39" s="76"/>
      <c r="IL39" s="76"/>
      <c r="IM39" s="76"/>
      <c r="IN39" s="76"/>
      <c r="IO39" s="76"/>
      <c r="IP39" s="76"/>
    </row>
    <row r="40" spans="1:250" ht="18.75" customHeight="1">
      <c r="A40" s="157" t="s">
        <v>69</v>
      </c>
      <c r="B40" s="158"/>
      <c r="C40" s="81" t="s">
        <v>51</v>
      </c>
      <c r="D40" s="81" t="s">
        <v>35</v>
      </c>
      <c r="E40" s="77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</row>
    <row r="41" spans="1:250">
      <c r="A41" s="76"/>
      <c r="B41" s="118" t="s">
        <v>89</v>
      </c>
      <c r="C41" s="229">
        <f>Zusammenfassung!D31</f>
        <v>0.33333333333333331</v>
      </c>
      <c r="D41" s="224"/>
      <c r="E41" s="77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</row>
    <row r="42" spans="1:250">
      <c r="A42" s="76"/>
      <c r="B42" s="118" t="s">
        <v>90</v>
      </c>
      <c r="C42" s="213"/>
      <c r="D42" s="220"/>
      <c r="E42" s="77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</row>
    <row r="43" spans="1:250">
      <c r="A43" s="76"/>
      <c r="B43" s="118" t="s">
        <v>91</v>
      </c>
      <c r="C43" s="230"/>
      <c r="D43" s="221"/>
      <c r="E43" s="77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  <c r="IO43" s="76"/>
      <c r="IP43" s="76"/>
    </row>
    <row r="44" spans="1:250" ht="4.5" customHeight="1">
      <c r="A44" s="76"/>
      <c r="B44" s="119"/>
      <c r="C44" s="156"/>
      <c r="D44" s="154"/>
      <c r="E44" s="77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  <c r="IO44" s="76"/>
      <c r="IP44" s="76"/>
    </row>
    <row r="45" spans="1:250" ht="25.5">
      <c r="A45" s="76"/>
      <c r="B45" s="95" t="s">
        <v>38</v>
      </c>
      <c r="C45" s="156"/>
      <c r="D45" s="154"/>
      <c r="E45" s="77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  <c r="HX45" s="76"/>
      <c r="HY45" s="76"/>
      <c r="HZ45" s="76"/>
      <c r="IA45" s="76"/>
      <c r="IB45" s="76"/>
      <c r="IC45" s="76"/>
      <c r="ID45" s="76"/>
      <c r="IE45" s="76"/>
      <c r="IF45" s="76"/>
      <c r="IG45" s="76"/>
      <c r="IH45" s="76"/>
      <c r="II45" s="76"/>
      <c r="IJ45" s="76"/>
      <c r="IK45" s="76"/>
      <c r="IL45" s="76"/>
      <c r="IM45" s="76"/>
      <c r="IN45" s="76"/>
      <c r="IO45" s="76"/>
      <c r="IP45" s="76"/>
    </row>
    <row r="46" spans="1:250" ht="4.5" customHeight="1">
      <c r="A46" s="122"/>
      <c r="B46" s="98"/>
      <c r="C46" s="99"/>
      <c r="D46" s="100"/>
      <c r="E46" s="77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  <c r="HW46" s="76"/>
      <c r="HX46" s="76"/>
      <c r="HY46" s="76"/>
      <c r="HZ46" s="76"/>
      <c r="IA46" s="76"/>
      <c r="IB46" s="76"/>
      <c r="IC46" s="76"/>
      <c r="ID46" s="76"/>
      <c r="IE46" s="76"/>
      <c r="IF46" s="76"/>
      <c r="IG46" s="76"/>
      <c r="IH46" s="76"/>
      <c r="II46" s="76"/>
      <c r="IJ46" s="76"/>
      <c r="IK46" s="76"/>
      <c r="IL46" s="76"/>
      <c r="IM46" s="76"/>
      <c r="IN46" s="76"/>
      <c r="IO46" s="76"/>
      <c r="IP46" s="76"/>
    </row>
    <row r="47" spans="1:250" ht="25.5" customHeight="1">
      <c r="A47" s="214" t="s">
        <v>86</v>
      </c>
      <c r="B47" s="214"/>
      <c r="C47" s="91" t="s">
        <v>51</v>
      </c>
      <c r="D47" s="81" t="s">
        <v>35</v>
      </c>
    </row>
    <row r="48" spans="1:250" ht="12.95" customHeight="1">
      <c r="A48" s="123"/>
      <c r="B48" s="93" t="s">
        <v>87</v>
      </c>
      <c r="C48" s="225">
        <f>Zusammenfassung!D32</f>
        <v>0.33333333333333331</v>
      </c>
      <c r="D48" s="227"/>
    </row>
    <row r="49" spans="1:250" ht="12.95" customHeight="1">
      <c r="A49" s="123"/>
      <c r="B49" s="93" t="s">
        <v>88</v>
      </c>
      <c r="C49" s="226"/>
      <c r="D49" s="228"/>
    </row>
    <row r="50" spans="1:250" ht="4.5" customHeight="1">
      <c r="A50" s="123"/>
      <c r="B50" s="93"/>
      <c r="C50" s="93"/>
    </row>
    <row r="51" spans="1:250" ht="25.5">
      <c r="A51" s="123"/>
      <c r="B51" s="95" t="s">
        <v>38</v>
      </c>
      <c r="C51" s="95"/>
      <c r="D51" s="124"/>
    </row>
    <row r="52" spans="1:250" ht="6" customHeight="1">
      <c r="A52" s="104"/>
      <c r="B52" s="105"/>
      <c r="C52" s="93"/>
      <c r="D52" s="77"/>
      <c r="E52" s="77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  <c r="IO52" s="76"/>
      <c r="IP52" s="76"/>
    </row>
    <row r="53" spans="1:250" ht="18.95" customHeight="1">
      <c r="A53" s="78" t="s">
        <v>47</v>
      </c>
      <c r="B53" s="108"/>
      <c r="C53" s="108"/>
      <c r="D53" s="79" t="s">
        <v>21</v>
      </c>
      <c r="E53" s="127">
        <f>ROUND((D55+D57)*C55+D64*C64,1)</f>
        <v>0</v>
      </c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  <c r="IO53" s="76"/>
      <c r="IP53" s="76"/>
    </row>
    <row r="54" spans="1:250" ht="18.95" customHeight="1">
      <c r="A54" s="80" t="s">
        <v>48</v>
      </c>
      <c r="B54" s="76"/>
      <c r="C54" s="81" t="s">
        <v>51</v>
      </c>
      <c r="D54" s="81" t="s">
        <v>35</v>
      </c>
      <c r="E54" s="77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  <c r="IO54" s="76"/>
      <c r="IP54" s="76"/>
    </row>
    <row r="55" spans="1:250">
      <c r="A55" s="102"/>
      <c r="B55" s="109" t="s">
        <v>76</v>
      </c>
      <c r="C55" s="217">
        <f>Zusammenfassung!D35</f>
        <v>0.66666666666666663</v>
      </c>
      <c r="D55" s="215"/>
      <c r="E55" s="77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  <c r="IO55" s="76"/>
      <c r="IP55" s="76"/>
    </row>
    <row r="56" spans="1:250">
      <c r="A56" s="102"/>
      <c r="B56" s="109" t="s">
        <v>77</v>
      </c>
      <c r="C56" s="218"/>
      <c r="D56" s="216"/>
      <c r="E56" s="77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  <c r="IO56" s="76"/>
      <c r="IP56" s="76"/>
    </row>
    <row r="57" spans="1:250">
      <c r="A57" s="102"/>
      <c r="B57" s="109" t="s">
        <v>78</v>
      </c>
      <c r="C57" s="218"/>
      <c r="D57" s="215"/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</row>
    <row r="58" spans="1:250">
      <c r="A58" s="102"/>
      <c r="B58" s="109" t="s">
        <v>79</v>
      </c>
      <c r="C58" s="218"/>
      <c r="D58" s="216"/>
      <c r="E58" s="77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</row>
    <row r="59" spans="1:250" ht="4.5" customHeight="1">
      <c r="A59" s="102"/>
      <c r="B59" s="109"/>
      <c r="C59" s="110"/>
      <c r="D59" s="83"/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</row>
    <row r="60" spans="1:250" ht="25.5">
      <c r="A60" s="76"/>
      <c r="B60" s="95" t="s">
        <v>38</v>
      </c>
      <c r="C60" s="111"/>
      <c r="D60" s="96"/>
      <c r="E60" s="77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  <c r="IO60" s="76"/>
      <c r="IP60" s="76"/>
    </row>
    <row r="61" spans="1:250" ht="4.5" customHeight="1">
      <c r="A61" s="97"/>
      <c r="B61" s="112"/>
      <c r="C61" s="113"/>
      <c r="D61" s="100"/>
      <c r="E61" s="77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  <c r="IO61" s="76"/>
      <c r="IP61" s="76"/>
    </row>
    <row r="62" spans="1:250" ht="18.95" customHeight="1">
      <c r="A62" s="114" t="s">
        <v>55</v>
      </c>
      <c r="B62" s="115"/>
      <c r="C62" s="81" t="s">
        <v>51</v>
      </c>
      <c r="D62" s="81" t="s">
        <v>35</v>
      </c>
      <c r="E62" s="77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</row>
    <row r="63" spans="1:250">
      <c r="A63" s="76"/>
      <c r="B63" s="116" t="s">
        <v>49</v>
      </c>
      <c r="C63" s="116"/>
      <c r="D63" s="117"/>
      <c r="E63" s="77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</row>
    <row r="64" spans="1:250" ht="12.75" customHeight="1">
      <c r="A64" s="102"/>
      <c r="B64" s="93" t="s">
        <v>80</v>
      </c>
      <c r="C64" s="210">
        <f>Zusammenfassung!D36</f>
        <v>0.33333333333333331</v>
      </c>
      <c r="D64" s="219"/>
      <c r="E64" s="77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  <c r="EO64" s="76"/>
      <c r="EP64" s="76"/>
      <c r="EQ64" s="76"/>
      <c r="ER64" s="76"/>
      <c r="ES64" s="76"/>
      <c r="ET64" s="76"/>
      <c r="EU64" s="76"/>
      <c r="EV64" s="76"/>
      <c r="EW64" s="76"/>
      <c r="EX64" s="76"/>
      <c r="EY64" s="76"/>
      <c r="EZ64" s="76"/>
      <c r="FA64" s="76"/>
      <c r="FB64" s="76"/>
      <c r="FC64" s="76"/>
      <c r="FD64" s="76"/>
      <c r="FE64" s="76"/>
      <c r="FF64" s="76"/>
      <c r="FG64" s="76"/>
      <c r="FH64" s="76"/>
      <c r="FI64" s="76"/>
      <c r="FJ64" s="76"/>
      <c r="FK64" s="76"/>
      <c r="FL64" s="76"/>
      <c r="FM64" s="76"/>
      <c r="FN64" s="76"/>
      <c r="FO64" s="76"/>
      <c r="FP64" s="76"/>
      <c r="FQ64" s="76"/>
      <c r="FR64" s="76"/>
      <c r="FS64" s="76"/>
      <c r="FT64" s="76"/>
      <c r="FU64" s="76"/>
      <c r="FV64" s="76"/>
      <c r="FW64" s="76"/>
      <c r="FX64" s="76"/>
      <c r="FY64" s="76"/>
      <c r="FZ64" s="76"/>
      <c r="GA64" s="76"/>
      <c r="GB64" s="76"/>
      <c r="GC64" s="76"/>
      <c r="GD64" s="76"/>
      <c r="GE64" s="76"/>
      <c r="GF64" s="76"/>
      <c r="GG64" s="76"/>
      <c r="GH64" s="76"/>
      <c r="GI64" s="76"/>
      <c r="GJ64" s="76"/>
      <c r="GK64" s="76"/>
      <c r="GL64" s="76"/>
      <c r="GM64" s="76"/>
      <c r="GN64" s="76"/>
      <c r="GO64" s="76"/>
      <c r="GP64" s="76"/>
      <c r="GQ64" s="76"/>
      <c r="GR64" s="76"/>
      <c r="GS64" s="76"/>
      <c r="GT64" s="76"/>
      <c r="GU64" s="76"/>
      <c r="GV64" s="76"/>
      <c r="GW64" s="76"/>
      <c r="GX64" s="76"/>
      <c r="GY64" s="76"/>
      <c r="GZ64" s="76"/>
      <c r="HA64" s="76"/>
      <c r="HB64" s="76"/>
      <c r="HC64" s="76"/>
      <c r="HD64" s="76"/>
      <c r="HE64" s="76"/>
      <c r="HF64" s="76"/>
      <c r="HG64" s="76"/>
      <c r="HH64" s="76"/>
      <c r="HI64" s="76"/>
      <c r="HJ64" s="76"/>
      <c r="HK64" s="76"/>
      <c r="HL64" s="76"/>
      <c r="HM64" s="76"/>
      <c r="HN64" s="76"/>
      <c r="HO64" s="76"/>
      <c r="HP64" s="76"/>
      <c r="HQ64" s="76"/>
      <c r="HR64" s="76"/>
      <c r="HS64" s="76"/>
      <c r="HT64" s="76"/>
      <c r="HU64" s="76"/>
      <c r="HV64" s="76"/>
      <c r="HW64" s="76"/>
      <c r="HX64" s="76"/>
      <c r="HY64" s="76"/>
      <c r="HZ64" s="76"/>
      <c r="IA64" s="76"/>
      <c r="IB64" s="76"/>
      <c r="IC64" s="76"/>
      <c r="ID64" s="76"/>
      <c r="IE64" s="76"/>
      <c r="IF64" s="76"/>
      <c r="IG64" s="76"/>
      <c r="IH64" s="76"/>
      <c r="II64" s="76"/>
      <c r="IJ64" s="76"/>
      <c r="IK64" s="76"/>
      <c r="IL64" s="76"/>
      <c r="IM64" s="76"/>
      <c r="IN64" s="76"/>
      <c r="IO64" s="76"/>
      <c r="IP64" s="76"/>
    </row>
    <row r="65" spans="1:250" ht="12.75" customHeight="1">
      <c r="A65" s="102"/>
      <c r="B65" s="93" t="s">
        <v>81</v>
      </c>
      <c r="C65" s="211"/>
      <c r="D65" s="220"/>
      <c r="E65" s="77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  <c r="EO65" s="76"/>
      <c r="EP65" s="76"/>
      <c r="EQ65" s="76"/>
      <c r="ER65" s="76"/>
      <c r="ES65" s="76"/>
      <c r="ET65" s="76"/>
      <c r="EU65" s="76"/>
      <c r="EV65" s="76"/>
      <c r="EW65" s="76"/>
      <c r="EX65" s="76"/>
      <c r="EY65" s="76"/>
      <c r="EZ65" s="76"/>
      <c r="FA65" s="76"/>
      <c r="FB65" s="76"/>
      <c r="FC65" s="76"/>
      <c r="FD65" s="76"/>
      <c r="FE65" s="76"/>
      <c r="FF65" s="76"/>
      <c r="FG65" s="76"/>
      <c r="FH65" s="76"/>
      <c r="FI65" s="76"/>
      <c r="FJ65" s="76"/>
      <c r="FK65" s="76"/>
      <c r="FL65" s="76"/>
      <c r="FM65" s="76"/>
      <c r="FN65" s="76"/>
      <c r="FO65" s="76"/>
      <c r="FP65" s="76"/>
      <c r="FQ65" s="76"/>
      <c r="FR65" s="76"/>
      <c r="FS65" s="76"/>
      <c r="FT65" s="76"/>
      <c r="FU65" s="76"/>
      <c r="FV65" s="76"/>
      <c r="FW65" s="76"/>
      <c r="FX65" s="76"/>
      <c r="FY65" s="76"/>
      <c r="FZ65" s="76"/>
      <c r="GA65" s="76"/>
      <c r="GB65" s="76"/>
      <c r="GC65" s="76"/>
      <c r="GD65" s="76"/>
      <c r="GE65" s="76"/>
      <c r="GF65" s="76"/>
      <c r="GG65" s="76"/>
      <c r="GH65" s="76"/>
      <c r="GI65" s="76"/>
      <c r="GJ65" s="76"/>
      <c r="GK65" s="76"/>
      <c r="GL65" s="76"/>
      <c r="GM65" s="76"/>
      <c r="GN65" s="76"/>
      <c r="GO65" s="76"/>
      <c r="GP65" s="76"/>
      <c r="GQ65" s="76"/>
      <c r="GR65" s="76"/>
      <c r="GS65" s="76"/>
      <c r="GT65" s="76"/>
      <c r="GU65" s="76"/>
      <c r="GV65" s="76"/>
      <c r="GW65" s="76"/>
      <c r="GX65" s="76"/>
      <c r="GY65" s="76"/>
      <c r="GZ65" s="76"/>
      <c r="HA65" s="76"/>
      <c r="HB65" s="76"/>
      <c r="HC65" s="76"/>
      <c r="HD65" s="76"/>
      <c r="HE65" s="76"/>
      <c r="HF65" s="76"/>
      <c r="HG65" s="76"/>
      <c r="HH65" s="76"/>
      <c r="HI65" s="76"/>
      <c r="HJ65" s="76"/>
      <c r="HK65" s="76"/>
      <c r="HL65" s="76"/>
      <c r="HM65" s="76"/>
      <c r="HN65" s="76"/>
      <c r="HO65" s="76"/>
      <c r="HP65" s="76"/>
      <c r="HQ65" s="76"/>
      <c r="HR65" s="76"/>
      <c r="HS65" s="76"/>
      <c r="HT65" s="76"/>
      <c r="HU65" s="76"/>
      <c r="HV65" s="76"/>
      <c r="HW65" s="76"/>
      <c r="HX65" s="76"/>
      <c r="HY65" s="76"/>
      <c r="HZ65" s="76"/>
      <c r="IA65" s="76"/>
      <c r="IB65" s="76"/>
      <c r="IC65" s="76"/>
      <c r="ID65" s="76"/>
      <c r="IE65" s="76"/>
      <c r="IF65" s="76"/>
      <c r="IG65" s="76"/>
      <c r="IH65" s="76"/>
      <c r="II65" s="76"/>
      <c r="IJ65" s="76"/>
      <c r="IK65" s="76"/>
      <c r="IL65" s="76"/>
      <c r="IM65" s="76"/>
      <c r="IN65" s="76"/>
      <c r="IO65" s="76"/>
      <c r="IP65" s="76"/>
    </row>
    <row r="66" spans="1:250" ht="12.75" customHeight="1">
      <c r="A66" s="102"/>
      <c r="B66" s="93" t="s">
        <v>82</v>
      </c>
      <c r="C66" s="211"/>
      <c r="D66" s="220"/>
      <c r="E66" s="77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  <c r="EO66" s="76"/>
      <c r="EP66" s="76"/>
      <c r="EQ66" s="76"/>
      <c r="ER66" s="76"/>
      <c r="ES66" s="76"/>
      <c r="ET66" s="76"/>
      <c r="EU66" s="76"/>
      <c r="EV66" s="76"/>
      <c r="EW66" s="76"/>
      <c r="EX66" s="76"/>
      <c r="EY66" s="76"/>
      <c r="EZ66" s="76"/>
      <c r="FA66" s="76"/>
      <c r="FB66" s="76"/>
      <c r="FC66" s="76"/>
      <c r="FD66" s="76"/>
      <c r="FE66" s="76"/>
      <c r="FF66" s="76"/>
      <c r="FG66" s="76"/>
      <c r="FH66" s="76"/>
      <c r="FI66" s="76"/>
      <c r="FJ66" s="76"/>
      <c r="FK66" s="76"/>
      <c r="FL66" s="76"/>
      <c r="FM66" s="76"/>
      <c r="FN66" s="76"/>
      <c r="FO66" s="76"/>
      <c r="FP66" s="76"/>
      <c r="FQ66" s="76"/>
      <c r="FR66" s="76"/>
      <c r="FS66" s="76"/>
      <c r="FT66" s="76"/>
      <c r="FU66" s="76"/>
      <c r="FV66" s="76"/>
      <c r="FW66" s="76"/>
      <c r="FX66" s="76"/>
      <c r="FY66" s="76"/>
      <c r="FZ66" s="76"/>
      <c r="GA66" s="76"/>
      <c r="GB66" s="76"/>
      <c r="GC66" s="76"/>
      <c r="GD66" s="76"/>
      <c r="GE66" s="76"/>
      <c r="GF66" s="76"/>
      <c r="GG66" s="76"/>
      <c r="GH66" s="76"/>
      <c r="GI66" s="76"/>
      <c r="GJ66" s="76"/>
      <c r="GK66" s="76"/>
      <c r="GL66" s="76"/>
      <c r="GM66" s="76"/>
      <c r="GN66" s="76"/>
      <c r="GO66" s="76"/>
      <c r="GP66" s="76"/>
      <c r="GQ66" s="76"/>
      <c r="GR66" s="76"/>
      <c r="GS66" s="76"/>
      <c r="GT66" s="76"/>
      <c r="GU66" s="76"/>
      <c r="GV66" s="76"/>
      <c r="GW66" s="76"/>
      <c r="GX66" s="76"/>
      <c r="GY66" s="76"/>
      <c r="GZ66" s="76"/>
      <c r="HA66" s="76"/>
      <c r="HB66" s="76"/>
      <c r="HC66" s="76"/>
      <c r="HD66" s="76"/>
      <c r="HE66" s="76"/>
      <c r="HF66" s="76"/>
      <c r="HG66" s="76"/>
      <c r="HH66" s="76"/>
      <c r="HI66" s="76"/>
      <c r="HJ66" s="76"/>
      <c r="HK66" s="76"/>
      <c r="HL66" s="76"/>
      <c r="HM66" s="76"/>
      <c r="HN66" s="76"/>
      <c r="HO66" s="76"/>
      <c r="HP66" s="76"/>
      <c r="HQ66" s="76"/>
      <c r="HR66" s="76"/>
      <c r="HS66" s="76"/>
      <c r="HT66" s="76"/>
      <c r="HU66" s="76"/>
      <c r="HV66" s="76"/>
      <c r="HW66" s="76"/>
      <c r="HX66" s="76"/>
      <c r="HY66" s="76"/>
      <c r="HZ66" s="76"/>
      <c r="IA66" s="76"/>
      <c r="IB66" s="76"/>
      <c r="IC66" s="76"/>
      <c r="ID66" s="76"/>
      <c r="IE66" s="76"/>
      <c r="IF66" s="76"/>
      <c r="IG66" s="76"/>
      <c r="IH66" s="76"/>
      <c r="II66" s="76"/>
      <c r="IJ66" s="76"/>
      <c r="IK66" s="76"/>
      <c r="IL66" s="76"/>
      <c r="IM66" s="76"/>
      <c r="IN66" s="76"/>
      <c r="IO66" s="76"/>
      <c r="IP66" s="76"/>
    </row>
    <row r="67" spans="1:250" ht="12.75" customHeight="1">
      <c r="A67" s="102"/>
      <c r="B67" s="93" t="s">
        <v>83</v>
      </c>
      <c r="C67" s="211"/>
      <c r="D67" s="220"/>
      <c r="E67" s="77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  <c r="EO67" s="76"/>
      <c r="EP67" s="76"/>
      <c r="EQ67" s="76"/>
      <c r="ER67" s="76"/>
      <c r="ES67" s="76"/>
      <c r="ET67" s="76"/>
      <c r="EU67" s="76"/>
      <c r="EV67" s="76"/>
      <c r="EW67" s="76"/>
      <c r="EX67" s="76"/>
      <c r="EY67" s="76"/>
      <c r="EZ67" s="76"/>
      <c r="FA67" s="76"/>
      <c r="FB67" s="76"/>
      <c r="FC67" s="76"/>
      <c r="FD67" s="76"/>
      <c r="FE67" s="76"/>
      <c r="FF67" s="76"/>
      <c r="FG67" s="76"/>
      <c r="FH67" s="76"/>
      <c r="FI67" s="76"/>
      <c r="FJ67" s="76"/>
      <c r="FK67" s="76"/>
      <c r="FL67" s="76"/>
      <c r="FM67" s="76"/>
      <c r="FN67" s="76"/>
      <c r="FO67" s="76"/>
      <c r="FP67" s="76"/>
      <c r="FQ67" s="76"/>
      <c r="FR67" s="76"/>
      <c r="FS67" s="76"/>
      <c r="FT67" s="76"/>
      <c r="FU67" s="76"/>
      <c r="FV67" s="76"/>
      <c r="FW67" s="76"/>
      <c r="FX67" s="76"/>
      <c r="FY67" s="76"/>
      <c r="FZ67" s="76"/>
      <c r="GA67" s="76"/>
      <c r="GB67" s="76"/>
      <c r="GC67" s="76"/>
      <c r="GD67" s="76"/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  <c r="HX67" s="76"/>
      <c r="HY67" s="76"/>
      <c r="HZ67" s="76"/>
      <c r="IA67" s="76"/>
      <c r="IB67" s="76"/>
      <c r="IC67" s="76"/>
      <c r="ID67" s="76"/>
      <c r="IE67" s="76"/>
      <c r="IF67" s="76"/>
      <c r="IG67" s="76"/>
      <c r="IH67" s="76"/>
      <c r="II67" s="76"/>
      <c r="IJ67" s="76"/>
      <c r="IK67" s="76"/>
      <c r="IL67" s="76"/>
      <c r="IM67" s="76"/>
      <c r="IN67" s="76"/>
      <c r="IO67" s="76"/>
      <c r="IP67" s="76"/>
    </row>
    <row r="68" spans="1:250" ht="12.75" customHeight="1">
      <c r="A68" s="102"/>
      <c r="B68" s="93" t="s">
        <v>84</v>
      </c>
      <c r="C68" s="211"/>
      <c r="D68" s="221"/>
      <c r="E68" s="77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  <c r="ET68" s="76"/>
      <c r="EU68" s="76"/>
      <c r="EV68" s="76"/>
      <c r="EW68" s="76"/>
      <c r="EX68" s="76"/>
      <c r="EY68" s="76"/>
      <c r="EZ68" s="76"/>
      <c r="FA68" s="76"/>
      <c r="FB68" s="76"/>
      <c r="FC68" s="76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76"/>
      <c r="FO68" s="76"/>
      <c r="FP68" s="76"/>
      <c r="FQ68" s="76"/>
      <c r="FR68" s="76"/>
      <c r="FS68" s="76"/>
      <c r="FT68" s="76"/>
      <c r="FU68" s="76"/>
      <c r="FV68" s="76"/>
      <c r="FW68" s="76"/>
      <c r="FX68" s="76"/>
      <c r="FY68" s="76"/>
      <c r="FZ68" s="76"/>
      <c r="GA68" s="76"/>
      <c r="GB68" s="76"/>
      <c r="GC68" s="76"/>
      <c r="GD68" s="76"/>
      <c r="GE68" s="76"/>
      <c r="GF68" s="76"/>
      <c r="GG68" s="76"/>
      <c r="GH68" s="76"/>
      <c r="GI68" s="76"/>
      <c r="GJ68" s="76"/>
      <c r="GK68" s="76"/>
      <c r="GL68" s="76"/>
      <c r="GM68" s="76"/>
      <c r="GN68" s="76"/>
      <c r="GO68" s="76"/>
      <c r="GP68" s="76"/>
      <c r="GQ68" s="76"/>
      <c r="GR68" s="76"/>
      <c r="GS68" s="76"/>
      <c r="GT68" s="76"/>
      <c r="GU68" s="76"/>
      <c r="GV68" s="76"/>
      <c r="GW68" s="76"/>
      <c r="GX68" s="76"/>
      <c r="GY68" s="76"/>
      <c r="GZ68" s="76"/>
      <c r="HA68" s="76"/>
      <c r="HB68" s="76"/>
      <c r="HC68" s="76"/>
      <c r="HD68" s="76"/>
      <c r="HE68" s="76"/>
      <c r="HF68" s="76"/>
      <c r="HG68" s="76"/>
      <c r="HH68" s="76"/>
      <c r="HI68" s="76"/>
      <c r="HJ68" s="76"/>
      <c r="HK68" s="76"/>
      <c r="HL68" s="76"/>
      <c r="HM68" s="76"/>
      <c r="HN68" s="76"/>
      <c r="HO68" s="76"/>
      <c r="HP68" s="76"/>
      <c r="HQ68" s="76"/>
      <c r="HR68" s="76"/>
      <c r="HS68" s="76"/>
      <c r="HT68" s="76"/>
      <c r="HU68" s="76"/>
      <c r="HV68" s="76"/>
      <c r="HW68" s="76"/>
      <c r="HX68" s="76"/>
      <c r="HY68" s="76"/>
      <c r="HZ68" s="76"/>
      <c r="IA68" s="76"/>
      <c r="IB68" s="76"/>
      <c r="IC68" s="76"/>
      <c r="ID68" s="76"/>
      <c r="IE68" s="76"/>
      <c r="IF68" s="76"/>
      <c r="IG68" s="76"/>
      <c r="IH68" s="76"/>
      <c r="II68" s="76"/>
      <c r="IJ68" s="76"/>
      <c r="IK68" s="76"/>
      <c r="IL68" s="76"/>
      <c r="IM68" s="76"/>
      <c r="IN68" s="76"/>
      <c r="IO68" s="76"/>
      <c r="IP68" s="76"/>
    </row>
    <row r="69" spans="1:250" ht="4.5" customHeight="1">
      <c r="A69" s="102"/>
      <c r="B69" s="93"/>
      <c r="C69" s="106"/>
      <c r="D69" s="117"/>
      <c r="E69" s="77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76"/>
      <c r="EQ69" s="76"/>
      <c r="ER69" s="76"/>
      <c r="ES69" s="76"/>
      <c r="ET69" s="76"/>
      <c r="EU69" s="76"/>
      <c r="EV69" s="76"/>
      <c r="EW69" s="76"/>
      <c r="EX69" s="76"/>
      <c r="EY69" s="76"/>
      <c r="EZ69" s="76"/>
      <c r="FA69" s="76"/>
      <c r="FB69" s="76"/>
      <c r="FC69" s="76"/>
      <c r="FD69" s="76"/>
      <c r="FE69" s="76"/>
      <c r="FF69" s="76"/>
      <c r="FG69" s="76"/>
      <c r="FH69" s="76"/>
      <c r="FI69" s="76"/>
      <c r="FJ69" s="76"/>
      <c r="FK69" s="76"/>
      <c r="FL69" s="76"/>
      <c r="FM69" s="76"/>
      <c r="FN69" s="76"/>
      <c r="FO69" s="76"/>
      <c r="FP69" s="76"/>
      <c r="FQ69" s="76"/>
      <c r="FR69" s="76"/>
      <c r="FS69" s="76"/>
      <c r="FT69" s="76"/>
      <c r="FU69" s="76"/>
      <c r="FV69" s="76"/>
      <c r="FW69" s="76"/>
      <c r="FX69" s="76"/>
      <c r="FY69" s="76"/>
      <c r="FZ69" s="76"/>
      <c r="GA69" s="76"/>
      <c r="GB69" s="76"/>
      <c r="GC69" s="76"/>
      <c r="GD69" s="76"/>
      <c r="GE69" s="76"/>
      <c r="GF69" s="76"/>
      <c r="GG69" s="76"/>
      <c r="GH69" s="76"/>
      <c r="GI69" s="76"/>
      <c r="GJ69" s="76"/>
      <c r="GK69" s="76"/>
      <c r="GL69" s="76"/>
      <c r="GM69" s="76"/>
      <c r="GN69" s="76"/>
      <c r="GO69" s="76"/>
      <c r="GP69" s="76"/>
      <c r="GQ69" s="76"/>
      <c r="GR69" s="76"/>
      <c r="GS69" s="76"/>
      <c r="GT69" s="76"/>
      <c r="GU69" s="76"/>
      <c r="GV69" s="76"/>
      <c r="GW69" s="76"/>
      <c r="GX69" s="76"/>
      <c r="GY69" s="76"/>
      <c r="GZ69" s="76"/>
      <c r="HA69" s="76"/>
      <c r="HB69" s="76"/>
      <c r="HC69" s="76"/>
      <c r="HD69" s="76"/>
      <c r="HE69" s="76"/>
      <c r="HF69" s="76"/>
      <c r="HG69" s="76"/>
      <c r="HH69" s="76"/>
      <c r="HI69" s="76"/>
      <c r="HJ69" s="76"/>
      <c r="HK69" s="76"/>
      <c r="HL69" s="76"/>
      <c r="HM69" s="76"/>
      <c r="HN69" s="76"/>
      <c r="HO69" s="76"/>
      <c r="HP69" s="76"/>
      <c r="HQ69" s="76"/>
      <c r="HR69" s="76"/>
      <c r="HS69" s="76"/>
      <c r="HT69" s="76"/>
      <c r="HU69" s="76"/>
      <c r="HV69" s="76"/>
      <c r="HW69" s="76"/>
      <c r="HX69" s="76"/>
      <c r="HY69" s="76"/>
      <c r="HZ69" s="76"/>
      <c r="IA69" s="76"/>
      <c r="IB69" s="76"/>
      <c r="IC69" s="76"/>
      <c r="ID69" s="76"/>
      <c r="IE69" s="76"/>
      <c r="IF69" s="76"/>
      <c r="IG69" s="76"/>
      <c r="IH69" s="76"/>
      <c r="II69" s="76"/>
      <c r="IJ69" s="76"/>
      <c r="IK69" s="76"/>
      <c r="IL69" s="76"/>
      <c r="IM69" s="76"/>
      <c r="IN69" s="76"/>
      <c r="IO69" s="76"/>
      <c r="IP69" s="76"/>
    </row>
    <row r="70" spans="1:250" ht="25.5">
      <c r="A70" s="102"/>
      <c r="B70" s="95" t="s">
        <v>38</v>
      </c>
      <c r="C70" s="111"/>
      <c r="D70" s="96"/>
      <c r="E70" s="77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6"/>
      <c r="GB70" s="76"/>
      <c r="GC70" s="76"/>
      <c r="GD70" s="76"/>
      <c r="GE70" s="76"/>
      <c r="GF70" s="76"/>
      <c r="GG70" s="76"/>
      <c r="GH70" s="76"/>
      <c r="GI70" s="76"/>
      <c r="GJ70" s="76"/>
      <c r="GK70" s="76"/>
      <c r="GL70" s="76"/>
      <c r="GM70" s="76"/>
      <c r="GN70" s="76"/>
      <c r="GO70" s="76"/>
      <c r="GP70" s="76"/>
      <c r="GQ70" s="76"/>
      <c r="GR70" s="76"/>
      <c r="GS70" s="76"/>
      <c r="GT70" s="76"/>
      <c r="GU70" s="76"/>
      <c r="GV70" s="76"/>
      <c r="GW70" s="76"/>
      <c r="GX70" s="76"/>
      <c r="GY70" s="76"/>
      <c r="GZ70" s="76"/>
      <c r="HA70" s="76"/>
      <c r="HB70" s="76"/>
      <c r="HC70" s="76"/>
      <c r="HD70" s="76"/>
      <c r="HE70" s="76"/>
      <c r="HF70" s="76"/>
      <c r="HG70" s="76"/>
      <c r="HH70" s="76"/>
      <c r="HI70" s="76"/>
      <c r="HJ70" s="76"/>
      <c r="HK70" s="76"/>
      <c r="HL70" s="76"/>
      <c r="HM70" s="76"/>
      <c r="HN70" s="76"/>
      <c r="HO70" s="76"/>
      <c r="HP70" s="76"/>
      <c r="HQ70" s="76"/>
      <c r="HR70" s="76"/>
      <c r="HS70" s="76"/>
      <c r="HT70" s="76"/>
      <c r="HU70" s="76"/>
      <c r="HV70" s="76"/>
      <c r="HW70" s="76"/>
      <c r="HX70" s="76"/>
      <c r="HY70" s="76"/>
      <c r="HZ70" s="76"/>
      <c r="IA70" s="76"/>
      <c r="IB70" s="76"/>
      <c r="IC70" s="76"/>
      <c r="ID70" s="76"/>
      <c r="IE70" s="76"/>
      <c r="IF70" s="76"/>
      <c r="IG70" s="76"/>
      <c r="IH70" s="76"/>
      <c r="II70" s="76"/>
      <c r="IJ70" s="76"/>
      <c r="IK70" s="76"/>
      <c r="IL70" s="76"/>
      <c r="IM70" s="76"/>
      <c r="IN70" s="76"/>
      <c r="IO70" s="76"/>
      <c r="IP70" s="76"/>
    </row>
    <row r="71" spans="1:250" ht="6" customHeight="1">
      <c r="A71" s="76"/>
      <c r="B71" s="102"/>
      <c r="C71" s="102"/>
      <c r="D71" s="76"/>
      <c r="E71" s="77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  <c r="EO71" s="76"/>
      <c r="EP71" s="76"/>
      <c r="EQ71" s="76"/>
      <c r="ER71" s="76"/>
      <c r="ES71" s="76"/>
      <c r="ET71" s="76"/>
      <c r="EU71" s="76"/>
      <c r="EV71" s="76"/>
      <c r="EW71" s="76"/>
      <c r="EX71" s="76"/>
      <c r="EY71" s="76"/>
      <c r="EZ71" s="76"/>
      <c r="FA71" s="76"/>
      <c r="FB71" s="76"/>
      <c r="FC71" s="76"/>
      <c r="FD71" s="76"/>
      <c r="FE71" s="76"/>
      <c r="FF71" s="76"/>
      <c r="FG71" s="76"/>
      <c r="FH71" s="76"/>
      <c r="FI71" s="76"/>
      <c r="FJ71" s="76"/>
      <c r="FK71" s="76"/>
      <c r="FL71" s="76"/>
      <c r="FM71" s="76"/>
      <c r="FN71" s="76"/>
      <c r="FO71" s="76"/>
      <c r="FP71" s="76"/>
      <c r="FQ71" s="76"/>
      <c r="FR71" s="76"/>
      <c r="FS71" s="76"/>
      <c r="FT71" s="76"/>
      <c r="FU71" s="76"/>
      <c r="FV71" s="76"/>
      <c r="FW71" s="76"/>
      <c r="FX71" s="76"/>
      <c r="FY71" s="76"/>
      <c r="FZ71" s="76"/>
      <c r="GA71" s="76"/>
      <c r="GB71" s="76"/>
      <c r="GC71" s="76"/>
      <c r="GD71" s="76"/>
      <c r="GE71" s="76"/>
      <c r="GF71" s="76"/>
      <c r="GG71" s="76"/>
      <c r="GH71" s="76"/>
      <c r="GI71" s="76"/>
      <c r="GJ71" s="76"/>
      <c r="GK71" s="76"/>
      <c r="GL71" s="76"/>
      <c r="GM71" s="76"/>
      <c r="GN71" s="76"/>
      <c r="GO71" s="76"/>
      <c r="GP71" s="76"/>
      <c r="GQ71" s="76"/>
      <c r="GR71" s="76"/>
      <c r="GS71" s="76"/>
      <c r="GT71" s="76"/>
      <c r="GU71" s="76"/>
      <c r="GV71" s="76"/>
      <c r="GW71" s="76"/>
      <c r="GX71" s="76"/>
      <c r="GY71" s="76"/>
      <c r="GZ71" s="76"/>
      <c r="HA71" s="76"/>
      <c r="HB71" s="76"/>
      <c r="HC71" s="76"/>
      <c r="HD71" s="76"/>
      <c r="HE71" s="76"/>
      <c r="HF71" s="76"/>
      <c r="HG71" s="76"/>
      <c r="HH71" s="76"/>
      <c r="HI71" s="76"/>
      <c r="HJ71" s="76"/>
      <c r="HK71" s="76"/>
      <c r="HL71" s="76"/>
      <c r="HM71" s="76"/>
      <c r="HN71" s="76"/>
      <c r="HO71" s="76"/>
      <c r="HP71" s="76"/>
      <c r="HQ71" s="76"/>
      <c r="HR71" s="76"/>
      <c r="HS71" s="76"/>
      <c r="HT71" s="76"/>
      <c r="HU71" s="76"/>
      <c r="HV71" s="76"/>
      <c r="HW71" s="76"/>
      <c r="HX71" s="76"/>
      <c r="HY71" s="76"/>
      <c r="HZ71" s="76"/>
      <c r="IA71" s="76"/>
      <c r="IB71" s="76"/>
      <c r="IC71" s="76"/>
      <c r="ID71" s="76"/>
      <c r="IE71" s="76"/>
      <c r="IF71" s="76"/>
      <c r="IG71" s="76"/>
      <c r="IH71" s="76"/>
      <c r="II71" s="76"/>
      <c r="IJ71" s="76"/>
      <c r="IK71" s="76"/>
      <c r="IL71" s="76"/>
      <c r="IM71" s="76"/>
      <c r="IN71" s="76"/>
      <c r="IO71" s="76"/>
      <c r="IP71" s="76"/>
    </row>
    <row r="72" spans="1:250" ht="18.95" customHeight="1">
      <c r="A72" s="78" t="s">
        <v>70</v>
      </c>
      <c r="B72" s="108"/>
      <c r="C72" s="108"/>
      <c r="D72" s="79" t="s">
        <v>21</v>
      </c>
      <c r="E72" s="127" t="e">
        <f>ROUND(D76*C74+D81*C81,1)</f>
        <v>#DIV/0!</v>
      </c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  <c r="EO72" s="76"/>
      <c r="EP72" s="76"/>
      <c r="EQ72" s="76"/>
      <c r="ER72" s="76"/>
      <c r="ES72" s="76"/>
      <c r="ET72" s="76"/>
      <c r="EU72" s="76"/>
      <c r="EV72" s="76"/>
      <c r="EW72" s="76"/>
      <c r="EX72" s="76"/>
      <c r="EY72" s="76"/>
      <c r="EZ72" s="76"/>
      <c r="FA72" s="76"/>
      <c r="FB72" s="76"/>
      <c r="FC72" s="76"/>
      <c r="FD72" s="76"/>
      <c r="FE72" s="76"/>
      <c r="FF72" s="76"/>
      <c r="FG72" s="76"/>
      <c r="FH72" s="76"/>
      <c r="FI72" s="76"/>
      <c r="FJ72" s="76"/>
      <c r="FK72" s="76"/>
      <c r="FL72" s="76"/>
      <c r="FM72" s="76"/>
      <c r="FN72" s="76"/>
      <c r="FO72" s="76"/>
      <c r="FP72" s="76"/>
      <c r="FQ72" s="76"/>
      <c r="FR72" s="76"/>
      <c r="FS72" s="76"/>
      <c r="FT72" s="76"/>
      <c r="FU72" s="76"/>
      <c r="FV72" s="76"/>
      <c r="FW72" s="76"/>
      <c r="FX72" s="76"/>
      <c r="FY72" s="76"/>
      <c r="FZ72" s="76"/>
      <c r="GA72" s="76"/>
      <c r="GB72" s="76"/>
      <c r="GC72" s="76"/>
      <c r="GD72" s="76"/>
      <c r="GE72" s="76"/>
      <c r="GF72" s="76"/>
      <c r="GG72" s="76"/>
      <c r="GH72" s="76"/>
      <c r="GI72" s="76"/>
      <c r="GJ72" s="76"/>
      <c r="GK72" s="76"/>
      <c r="GL72" s="76"/>
      <c r="GM72" s="76"/>
      <c r="GN72" s="76"/>
      <c r="GO72" s="76"/>
      <c r="GP72" s="76"/>
      <c r="GQ72" s="76"/>
      <c r="GR72" s="76"/>
      <c r="GS72" s="76"/>
      <c r="GT72" s="76"/>
      <c r="GU72" s="76"/>
      <c r="GV72" s="76"/>
      <c r="GW72" s="76"/>
      <c r="GX72" s="76"/>
      <c r="GY72" s="76"/>
      <c r="GZ72" s="76"/>
      <c r="HA72" s="76"/>
      <c r="HB72" s="76"/>
      <c r="HC72" s="76"/>
      <c r="HD72" s="76"/>
      <c r="HE72" s="76"/>
      <c r="HF72" s="76"/>
      <c r="HG72" s="76"/>
      <c r="HH72" s="76"/>
      <c r="HI72" s="76"/>
      <c r="HJ72" s="76"/>
      <c r="HK72" s="76"/>
      <c r="HL72" s="76"/>
      <c r="HM72" s="76"/>
      <c r="HN72" s="76"/>
      <c r="HO72" s="76"/>
      <c r="HP72" s="76"/>
      <c r="HQ72" s="76"/>
      <c r="HR72" s="76"/>
      <c r="HS72" s="76"/>
      <c r="HT72" s="76"/>
      <c r="HU72" s="76"/>
      <c r="HV72" s="76"/>
      <c r="HW72" s="76"/>
      <c r="HX72" s="76"/>
      <c r="HY72" s="76"/>
      <c r="HZ72" s="76"/>
      <c r="IA72" s="76"/>
      <c r="IB72" s="76"/>
      <c r="IC72" s="76"/>
      <c r="ID72" s="76"/>
      <c r="IE72" s="76"/>
      <c r="IF72" s="76"/>
      <c r="IG72" s="76"/>
      <c r="IH72" s="76"/>
      <c r="II72" s="76"/>
      <c r="IJ72" s="76"/>
      <c r="IK72" s="76"/>
      <c r="IL72" s="76"/>
      <c r="IM72" s="76"/>
      <c r="IN72" s="76"/>
      <c r="IO72" s="76"/>
      <c r="IP72" s="76"/>
    </row>
    <row r="73" spans="1:250" ht="18.95" customHeight="1">
      <c r="A73" s="114" t="s">
        <v>92</v>
      </c>
      <c r="B73" s="114"/>
      <c r="C73" s="81" t="s">
        <v>51</v>
      </c>
      <c r="D73" s="81"/>
      <c r="E73" s="77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  <c r="EO73" s="76"/>
      <c r="EP73" s="76"/>
      <c r="EQ73" s="76"/>
      <c r="ER73" s="76"/>
      <c r="ES73" s="76"/>
      <c r="ET73" s="76"/>
      <c r="EU73" s="76"/>
      <c r="EV73" s="76"/>
      <c r="EW73" s="76"/>
      <c r="EX73" s="76"/>
      <c r="EY73" s="76"/>
      <c r="EZ73" s="76"/>
      <c r="FA73" s="76"/>
      <c r="FB73" s="76"/>
      <c r="FC73" s="76"/>
      <c r="FD73" s="76"/>
      <c r="FE73" s="76"/>
      <c r="FF73" s="76"/>
      <c r="FG73" s="76"/>
      <c r="FH73" s="76"/>
      <c r="FI73" s="76"/>
      <c r="FJ73" s="76"/>
      <c r="FK73" s="76"/>
      <c r="FL73" s="76"/>
      <c r="FM73" s="76"/>
      <c r="FN73" s="76"/>
      <c r="FO73" s="76"/>
      <c r="FP73" s="76"/>
      <c r="FQ73" s="76"/>
      <c r="FR73" s="76"/>
      <c r="FS73" s="76"/>
      <c r="FT73" s="76"/>
      <c r="FU73" s="76"/>
      <c r="FV73" s="76"/>
      <c r="FW73" s="76"/>
      <c r="FX73" s="76"/>
      <c r="FY73" s="76"/>
      <c r="FZ73" s="76"/>
      <c r="GA73" s="76"/>
      <c r="GB73" s="76"/>
      <c r="GC73" s="76"/>
      <c r="GD73" s="76"/>
      <c r="GE73" s="76"/>
      <c r="GF73" s="76"/>
      <c r="GG73" s="76"/>
      <c r="GH73" s="76"/>
      <c r="GI73" s="76"/>
      <c r="GJ73" s="76"/>
      <c r="GK73" s="76"/>
      <c r="GL73" s="76"/>
      <c r="GM73" s="76"/>
      <c r="GN73" s="76"/>
      <c r="GO73" s="76"/>
      <c r="GP73" s="76"/>
      <c r="GQ73" s="76"/>
      <c r="GR73" s="76"/>
      <c r="GS73" s="76"/>
      <c r="GT73" s="76"/>
      <c r="GU73" s="76"/>
      <c r="GV73" s="76"/>
      <c r="GW73" s="76"/>
      <c r="GX73" s="76"/>
      <c r="GY73" s="76"/>
      <c r="GZ73" s="76"/>
      <c r="HA73" s="76"/>
      <c r="HB73" s="76"/>
      <c r="HC73" s="76"/>
      <c r="HD73" s="76"/>
      <c r="HE73" s="76"/>
      <c r="HF73" s="76"/>
      <c r="HG73" s="76"/>
      <c r="HH73" s="76"/>
      <c r="HI73" s="76"/>
      <c r="HJ73" s="76"/>
      <c r="HK73" s="76"/>
      <c r="HL73" s="76"/>
      <c r="HM73" s="76"/>
      <c r="HN73" s="76"/>
      <c r="HO73" s="76"/>
      <c r="HP73" s="76"/>
      <c r="HQ73" s="76"/>
      <c r="HR73" s="76"/>
      <c r="HS73" s="76"/>
      <c r="HT73" s="76"/>
      <c r="HU73" s="76"/>
      <c r="HV73" s="76"/>
      <c r="HW73" s="76"/>
      <c r="HX73" s="76"/>
      <c r="HY73" s="76"/>
      <c r="HZ73" s="76"/>
      <c r="IA73" s="76"/>
      <c r="IB73" s="76"/>
      <c r="IC73" s="76"/>
      <c r="ID73" s="76"/>
      <c r="IE73" s="76"/>
      <c r="IF73" s="76"/>
      <c r="IG73" s="76"/>
      <c r="IH73" s="76"/>
      <c r="II73" s="76"/>
      <c r="IJ73" s="76"/>
      <c r="IK73" s="76"/>
      <c r="IL73" s="76"/>
      <c r="IM73" s="76"/>
      <c r="IN73" s="76"/>
      <c r="IO73" s="76"/>
      <c r="IP73" s="76"/>
    </row>
    <row r="74" spans="1:250" ht="12.95" customHeight="1">
      <c r="A74" s="102"/>
      <c r="B74" s="118" t="s">
        <v>93</v>
      </c>
      <c r="C74" s="222">
        <f>Zusammenfassung!D40</f>
        <v>0.66666666666666663</v>
      </c>
      <c r="D74" s="152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  <c r="EO74" s="76"/>
      <c r="EP74" s="76"/>
      <c r="EQ74" s="76"/>
      <c r="ER74" s="76"/>
      <c r="ES74" s="76"/>
      <c r="ET74" s="76"/>
      <c r="EU74" s="76"/>
      <c r="EV74" s="76"/>
      <c r="EW74" s="76"/>
      <c r="EX74" s="76"/>
      <c r="EY74" s="76"/>
      <c r="EZ74" s="76"/>
      <c r="FA74" s="76"/>
      <c r="FB74" s="76"/>
      <c r="FC74" s="76"/>
      <c r="FD74" s="76"/>
      <c r="FE74" s="76"/>
      <c r="FF74" s="76"/>
      <c r="FG74" s="76"/>
      <c r="FH74" s="76"/>
      <c r="FI74" s="76"/>
      <c r="FJ74" s="76"/>
      <c r="FK74" s="76"/>
      <c r="FL74" s="76"/>
      <c r="FM74" s="76"/>
      <c r="FN74" s="76"/>
      <c r="FO74" s="76"/>
      <c r="FP74" s="76"/>
      <c r="FQ74" s="76"/>
      <c r="FR74" s="76"/>
      <c r="FS74" s="76"/>
      <c r="FT74" s="76"/>
      <c r="FU74" s="76"/>
      <c r="FV74" s="76"/>
      <c r="FW74" s="76"/>
      <c r="FX74" s="76"/>
      <c r="FY74" s="76"/>
      <c r="FZ74" s="76"/>
      <c r="GA74" s="76"/>
      <c r="GB74" s="76"/>
      <c r="GC74" s="76"/>
      <c r="GD74" s="76"/>
      <c r="GE74" s="76"/>
      <c r="GF74" s="76"/>
      <c r="GG74" s="76"/>
      <c r="GH74" s="76"/>
      <c r="GI74" s="76"/>
      <c r="GJ74" s="76"/>
      <c r="GK74" s="76"/>
      <c r="GL74" s="76"/>
      <c r="GM74" s="76"/>
      <c r="GN74" s="76"/>
      <c r="GO74" s="76"/>
      <c r="GP74" s="76"/>
      <c r="GQ74" s="76"/>
      <c r="GR74" s="76"/>
      <c r="GS74" s="76"/>
      <c r="GT74" s="76"/>
      <c r="GU74" s="76"/>
      <c r="GV74" s="76"/>
      <c r="GW74" s="76"/>
      <c r="GX74" s="76"/>
      <c r="GY74" s="76"/>
      <c r="GZ74" s="76"/>
      <c r="HA74" s="76"/>
      <c r="HB74" s="76"/>
      <c r="HC74" s="76"/>
      <c r="HD74" s="76"/>
      <c r="HE74" s="76"/>
      <c r="HF74" s="76"/>
      <c r="HG74" s="76"/>
      <c r="HH74" s="76"/>
      <c r="HI74" s="76"/>
      <c r="HJ74" s="76"/>
      <c r="HK74" s="76"/>
      <c r="HL74" s="76"/>
      <c r="HM74" s="76"/>
      <c r="HN74" s="76"/>
      <c r="HO74" s="76"/>
      <c r="HP74" s="76"/>
      <c r="HQ74" s="76"/>
      <c r="HR74" s="76"/>
      <c r="HS74" s="76"/>
      <c r="HT74" s="76"/>
      <c r="HU74" s="76"/>
      <c r="HV74" s="76"/>
      <c r="HW74" s="76"/>
      <c r="HX74" s="76"/>
      <c r="HY74" s="76"/>
      <c r="HZ74" s="76"/>
      <c r="IA74" s="76"/>
      <c r="IB74" s="76"/>
      <c r="IC74" s="76"/>
      <c r="ID74" s="76"/>
      <c r="IE74" s="76"/>
      <c r="IF74" s="76"/>
      <c r="IG74" s="76"/>
      <c r="IH74" s="76"/>
      <c r="II74" s="76"/>
      <c r="IJ74" s="76"/>
      <c r="IK74" s="76"/>
      <c r="IL74" s="76"/>
      <c r="IM74" s="76"/>
      <c r="IN74" s="76"/>
      <c r="IO74" s="76"/>
      <c r="IP74" s="76"/>
    </row>
    <row r="75" spans="1:250" ht="12.95" customHeight="1">
      <c r="A75" s="102"/>
      <c r="B75" s="118" t="s">
        <v>94</v>
      </c>
      <c r="C75" s="223"/>
      <c r="D75" s="152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6"/>
      <c r="DE75" s="76"/>
      <c r="DF75" s="76"/>
      <c r="DG75" s="76"/>
      <c r="DH75" s="76"/>
      <c r="DI75" s="76"/>
      <c r="DJ75" s="76"/>
      <c r="DK75" s="76"/>
      <c r="DL75" s="76"/>
      <c r="DM75" s="76"/>
      <c r="DN75" s="76"/>
      <c r="DO75" s="76"/>
      <c r="DP75" s="76"/>
      <c r="DQ75" s="76"/>
      <c r="DR75" s="76"/>
      <c r="DS75" s="76"/>
      <c r="DT75" s="76"/>
      <c r="DU75" s="76"/>
      <c r="DV75" s="76"/>
      <c r="DW75" s="76"/>
      <c r="DX75" s="76"/>
      <c r="DY75" s="76"/>
      <c r="DZ75" s="76"/>
      <c r="EA75" s="76"/>
      <c r="EB75" s="76"/>
      <c r="EC75" s="76"/>
      <c r="ED75" s="76"/>
      <c r="EE75" s="76"/>
      <c r="EF75" s="76"/>
      <c r="EG75" s="76"/>
      <c r="EH75" s="76"/>
      <c r="EI75" s="76"/>
      <c r="EJ75" s="76"/>
      <c r="EK75" s="76"/>
      <c r="EL75" s="76"/>
      <c r="EM75" s="76"/>
      <c r="EN75" s="76"/>
      <c r="EO75" s="76"/>
      <c r="EP75" s="76"/>
      <c r="EQ75" s="76"/>
      <c r="ER75" s="76"/>
      <c r="ES75" s="76"/>
      <c r="ET75" s="76"/>
      <c r="EU75" s="76"/>
      <c r="EV75" s="76"/>
      <c r="EW75" s="76"/>
      <c r="EX75" s="76"/>
      <c r="EY75" s="76"/>
      <c r="EZ75" s="76"/>
      <c r="FA75" s="76"/>
      <c r="FB75" s="76"/>
      <c r="FC75" s="76"/>
      <c r="FD75" s="76"/>
      <c r="FE75" s="76"/>
      <c r="FF75" s="76"/>
      <c r="FG75" s="76"/>
      <c r="FH75" s="76"/>
      <c r="FI75" s="76"/>
      <c r="FJ75" s="76"/>
      <c r="FK75" s="76"/>
      <c r="FL75" s="76"/>
      <c r="FM75" s="76"/>
      <c r="FN75" s="76"/>
      <c r="FO75" s="76"/>
      <c r="FP75" s="76"/>
      <c r="FQ75" s="76"/>
      <c r="FR75" s="76"/>
      <c r="FS75" s="76"/>
      <c r="FT75" s="76"/>
      <c r="FU75" s="76"/>
      <c r="FV75" s="76"/>
      <c r="FW75" s="76"/>
      <c r="FX75" s="76"/>
      <c r="FY75" s="76"/>
      <c r="FZ75" s="76"/>
      <c r="GA75" s="76"/>
      <c r="GB75" s="76"/>
      <c r="GC75" s="76"/>
      <c r="GD75" s="76"/>
      <c r="GE75" s="76"/>
      <c r="GF75" s="76"/>
      <c r="GG75" s="76"/>
      <c r="GH75" s="76"/>
      <c r="GI75" s="76"/>
      <c r="GJ75" s="76"/>
      <c r="GK75" s="76"/>
      <c r="GL75" s="76"/>
      <c r="GM75" s="76"/>
      <c r="GN75" s="76"/>
      <c r="GO75" s="76"/>
      <c r="GP75" s="76"/>
      <c r="GQ75" s="76"/>
      <c r="GR75" s="76"/>
      <c r="GS75" s="76"/>
      <c r="GT75" s="76"/>
      <c r="GU75" s="76"/>
      <c r="GV75" s="76"/>
      <c r="GW75" s="76"/>
      <c r="GX75" s="76"/>
      <c r="GY75" s="76"/>
      <c r="GZ75" s="76"/>
      <c r="HA75" s="76"/>
      <c r="HB75" s="76"/>
      <c r="HC75" s="76"/>
      <c r="HD75" s="76"/>
      <c r="HE75" s="76"/>
      <c r="HF75" s="76"/>
      <c r="HG75" s="76"/>
      <c r="HH75" s="76"/>
      <c r="HI75" s="76"/>
      <c r="HJ75" s="76"/>
      <c r="HK75" s="76"/>
      <c r="HL75" s="76"/>
      <c r="HM75" s="76"/>
      <c r="HN75" s="76"/>
      <c r="HO75" s="76"/>
      <c r="HP75" s="76"/>
      <c r="HQ75" s="76"/>
      <c r="HR75" s="76"/>
      <c r="HS75" s="76"/>
      <c r="HT75" s="76"/>
      <c r="HU75" s="76"/>
      <c r="HV75" s="76"/>
      <c r="HW75" s="76"/>
      <c r="HX75" s="76"/>
      <c r="HY75" s="76"/>
      <c r="HZ75" s="76"/>
      <c r="IA75" s="76"/>
      <c r="IB75" s="76"/>
      <c r="IC75" s="76"/>
      <c r="ID75" s="76"/>
      <c r="IE75" s="76"/>
      <c r="IF75" s="76"/>
      <c r="IG75" s="76"/>
      <c r="IH75" s="76"/>
      <c r="II75" s="76"/>
      <c r="IJ75" s="76"/>
      <c r="IK75" s="76"/>
      <c r="IL75" s="76"/>
      <c r="IM75" s="76"/>
      <c r="IN75" s="76"/>
      <c r="IO75" s="76"/>
      <c r="IP75" s="76"/>
    </row>
    <row r="76" spans="1:250" ht="12.95" customHeight="1">
      <c r="A76" s="102"/>
      <c r="B76" s="162"/>
      <c r="C76" s="163" t="s">
        <v>95</v>
      </c>
      <c r="D76" s="164" t="e">
        <f>ROUND(IF((D75/D74)&lt;=0.4,12.5*(D75/D74),IF((D75/D74)&gt;0.4,5)),1)</f>
        <v>#DIV/0!</v>
      </c>
      <c r="E76" s="168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6"/>
      <c r="CG76" s="76"/>
      <c r="CH76" s="76"/>
      <c r="CI76" s="76"/>
      <c r="CJ76" s="76"/>
      <c r="CK76" s="76"/>
      <c r="CL76" s="76"/>
      <c r="CM76" s="76"/>
      <c r="CN76" s="76"/>
      <c r="CO76" s="76"/>
      <c r="CP76" s="76"/>
      <c r="CQ76" s="76"/>
      <c r="CR76" s="76"/>
      <c r="CS76" s="76"/>
      <c r="CT76" s="76"/>
      <c r="CU76" s="76"/>
      <c r="CV76" s="76"/>
      <c r="CW76" s="76"/>
      <c r="CX76" s="76"/>
      <c r="CY76" s="76"/>
      <c r="CZ76" s="76"/>
      <c r="DA76" s="76"/>
      <c r="DB76" s="76"/>
      <c r="DC76" s="76"/>
      <c r="DD76" s="76"/>
      <c r="DE76" s="76"/>
      <c r="DF76" s="76"/>
      <c r="DG76" s="76"/>
      <c r="DH76" s="76"/>
      <c r="DI76" s="76"/>
      <c r="DJ76" s="76"/>
      <c r="DK76" s="76"/>
      <c r="DL76" s="76"/>
      <c r="DM76" s="76"/>
      <c r="DN76" s="76"/>
      <c r="DO76" s="76"/>
      <c r="DP76" s="76"/>
      <c r="DQ76" s="76"/>
      <c r="DR76" s="76"/>
      <c r="DS76" s="76"/>
      <c r="DT76" s="76"/>
      <c r="DU76" s="76"/>
      <c r="DV76" s="76"/>
      <c r="DW76" s="76"/>
      <c r="DX76" s="76"/>
      <c r="DY76" s="76"/>
      <c r="DZ76" s="76"/>
      <c r="EA76" s="76"/>
      <c r="EB76" s="76"/>
      <c r="EC76" s="76"/>
      <c r="ED76" s="76"/>
      <c r="EE76" s="76"/>
      <c r="EF76" s="76"/>
      <c r="EG76" s="76"/>
      <c r="EH76" s="76"/>
      <c r="EI76" s="76"/>
      <c r="EJ76" s="76"/>
      <c r="EK76" s="76"/>
      <c r="EL76" s="76"/>
      <c r="EM76" s="76"/>
      <c r="EN76" s="76"/>
      <c r="EO76" s="76"/>
      <c r="EP76" s="76"/>
      <c r="EQ76" s="76"/>
      <c r="ER76" s="76"/>
      <c r="ES76" s="76"/>
      <c r="ET76" s="76"/>
      <c r="EU76" s="76"/>
      <c r="EV76" s="76"/>
      <c r="EW76" s="76"/>
      <c r="EX76" s="76"/>
      <c r="EY76" s="76"/>
      <c r="EZ76" s="76"/>
      <c r="FA76" s="76"/>
      <c r="FB76" s="76"/>
      <c r="FC76" s="76"/>
      <c r="FD76" s="76"/>
      <c r="FE76" s="76"/>
      <c r="FF76" s="76"/>
      <c r="FG76" s="76"/>
      <c r="FH76" s="76"/>
      <c r="FI76" s="76"/>
      <c r="FJ76" s="76"/>
      <c r="FK76" s="76"/>
      <c r="FL76" s="76"/>
      <c r="FM76" s="76"/>
      <c r="FN76" s="76"/>
      <c r="FO76" s="76"/>
      <c r="FP76" s="76"/>
      <c r="FQ76" s="76"/>
      <c r="FR76" s="76"/>
      <c r="FS76" s="76"/>
      <c r="FT76" s="76"/>
      <c r="FU76" s="76"/>
      <c r="FV76" s="76"/>
      <c r="FW76" s="76"/>
      <c r="FX76" s="76"/>
      <c r="FY76" s="76"/>
      <c r="FZ76" s="76"/>
      <c r="GA76" s="76"/>
      <c r="GB76" s="76"/>
      <c r="GC76" s="76"/>
      <c r="GD76" s="76"/>
      <c r="GE76" s="76"/>
      <c r="GF76" s="76"/>
      <c r="GG76" s="76"/>
      <c r="GH76" s="76"/>
      <c r="GI76" s="76"/>
      <c r="GJ76" s="76"/>
      <c r="GK76" s="76"/>
      <c r="GL76" s="76"/>
      <c r="GM76" s="76"/>
      <c r="GN76" s="76"/>
      <c r="GO76" s="76"/>
      <c r="GP76" s="76"/>
      <c r="GQ76" s="76"/>
      <c r="GR76" s="76"/>
      <c r="GS76" s="76"/>
      <c r="GT76" s="76"/>
      <c r="GU76" s="76"/>
      <c r="GV76" s="76"/>
      <c r="GW76" s="76"/>
      <c r="GX76" s="76"/>
      <c r="GY76" s="76"/>
      <c r="GZ76" s="76"/>
      <c r="HA76" s="76"/>
      <c r="HB76" s="76"/>
      <c r="HC76" s="76"/>
      <c r="HD76" s="76"/>
      <c r="HE76" s="76"/>
      <c r="HF76" s="76"/>
      <c r="HG76" s="76"/>
      <c r="HH76" s="76"/>
      <c r="HI76" s="76"/>
      <c r="HJ76" s="76"/>
      <c r="HK76" s="76"/>
      <c r="HL76" s="76"/>
      <c r="HM76" s="76"/>
      <c r="HN76" s="76"/>
      <c r="HO76" s="76"/>
      <c r="HP76" s="76"/>
      <c r="HQ76" s="76"/>
      <c r="HR76" s="76"/>
      <c r="HS76" s="76"/>
      <c r="HT76" s="76"/>
      <c r="HU76" s="76"/>
      <c r="HV76" s="76"/>
      <c r="HW76" s="76"/>
      <c r="HX76" s="76"/>
      <c r="HY76" s="76"/>
      <c r="HZ76" s="76"/>
      <c r="IA76" s="76"/>
      <c r="IB76" s="76"/>
      <c r="IC76" s="76"/>
      <c r="ID76" s="76"/>
      <c r="IE76" s="76"/>
      <c r="IF76" s="76"/>
      <c r="IG76" s="76"/>
      <c r="IH76" s="76"/>
      <c r="II76" s="76"/>
      <c r="IJ76" s="76"/>
      <c r="IK76" s="76"/>
      <c r="IL76" s="76"/>
      <c r="IM76" s="76"/>
      <c r="IN76" s="76"/>
      <c r="IO76" s="76"/>
      <c r="IP76" s="76"/>
    </row>
    <row r="77" spans="1:250" ht="4.5" customHeight="1">
      <c r="A77" s="102"/>
      <c r="B77" s="119"/>
      <c r="C77" s="120"/>
      <c r="D77" s="103"/>
      <c r="E77" s="77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6"/>
      <c r="CG77" s="76"/>
      <c r="CH77" s="76"/>
      <c r="CI77" s="76"/>
      <c r="CJ77" s="76"/>
      <c r="CK77" s="76"/>
      <c r="CL77" s="76"/>
      <c r="CM77" s="76"/>
      <c r="CN77" s="76"/>
      <c r="CO77" s="76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6"/>
      <c r="DE77" s="76"/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76"/>
      <c r="DR77" s="76"/>
      <c r="DS77" s="76"/>
      <c r="DT77" s="76"/>
      <c r="DU77" s="76"/>
      <c r="DV77" s="76"/>
      <c r="DW77" s="76"/>
      <c r="DX77" s="76"/>
      <c r="DY77" s="76"/>
      <c r="DZ77" s="76"/>
      <c r="EA77" s="76"/>
      <c r="EB77" s="76"/>
      <c r="EC77" s="76"/>
      <c r="ED77" s="76"/>
      <c r="EE77" s="76"/>
      <c r="EF77" s="76"/>
      <c r="EG77" s="76"/>
      <c r="EH77" s="76"/>
      <c r="EI77" s="76"/>
      <c r="EJ77" s="76"/>
      <c r="EK77" s="76"/>
      <c r="EL77" s="76"/>
      <c r="EM77" s="76"/>
      <c r="EN77" s="76"/>
      <c r="EO77" s="76"/>
      <c r="EP77" s="76"/>
      <c r="EQ77" s="76"/>
      <c r="ER77" s="76"/>
      <c r="ES77" s="76"/>
      <c r="ET77" s="76"/>
      <c r="EU77" s="76"/>
      <c r="EV77" s="76"/>
      <c r="EW77" s="76"/>
      <c r="EX77" s="76"/>
      <c r="EY77" s="76"/>
      <c r="EZ77" s="76"/>
      <c r="FA77" s="76"/>
      <c r="FB77" s="76"/>
      <c r="FC77" s="76"/>
      <c r="FD77" s="76"/>
      <c r="FE77" s="76"/>
      <c r="FF77" s="76"/>
      <c r="FG77" s="76"/>
      <c r="FH77" s="76"/>
      <c r="FI77" s="76"/>
      <c r="FJ77" s="76"/>
      <c r="FK77" s="76"/>
      <c r="FL77" s="76"/>
      <c r="FM77" s="76"/>
      <c r="FN77" s="76"/>
      <c r="FO77" s="76"/>
      <c r="FP77" s="76"/>
      <c r="FQ77" s="76"/>
      <c r="FR77" s="76"/>
      <c r="FS77" s="76"/>
      <c r="FT77" s="76"/>
      <c r="FU77" s="76"/>
      <c r="FV77" s="76"/>
      <c r="FW77" s="76"/>
      <c r="FX77" s="76"/>
      <c r="FY77" s="76"/>
      <c r="FZ77" s="76"/>
      <c r="GA77" s="76"/>
      <c r="GB77" s="76"/>
      <c r="GC77" s="76"/>
      <c r="GD77" s="76"/>
      <c r="GE77" s="76"/>
      <c r="GF77" s="76"/>
      <c r="GG77" s="76"/>
      <c r="GH77" s="76"/>
      <c r="GI77" s="76"/>
      <c r="GJ77" s="76"/>
      <c r="GK77" s="76"/>
      <c r="GL77" s="76"/>
      <c r="GM77" s="76"/>
      <c r="GN77" s="76"/>
      <c r="GO77" s="76"/>
      <c r="GP77" s="76"/>
      <c r="GQ77" s="76"/>
      <c r="GR77" s="76"/>
      <c r="GS77" s="76"/>
      <c r="GT77" s="76"/>
      <c r="GU77" s="76"/>
      <c r="GV77" s="76"/>
      <c r="GW77" s="76"/>
      <c r="GX77" s="76"/>
      <c r="GY77" s="76"/>
      <c r="GZ77" s="76"/>
      <c r="HA77" s="76"/>
      <c r="HB77" s="76"/>
      <c r="HC77" s="76"/>
      <c r="HD77" s="76"/>
      <c r="HE77" s="76"/>
      <c r="HF77" s="76"/>
      <c r="HG77" s="76"/>
      <c r="HH77" s="76"/>
      <c r="HI77" s="76"/>
      <c r="HJ77" s="76"/>
      <c r="HK77" s="76"/>
      <c r="HL77" s="76"/>
      <c r="HM77" s="76"/>
      <c r="HN77" s="76"/>
      <c r="HO77" s="76"/>
      <c r="HP77" s="76"/>
      <c r="HQ77" s="76"/>
      <c r="HR77" s="76"/>
      <c r="HS77" s="76"/>
      <c r="HT77" s="76"/>
      <c r="HU77" s="76"/>
      <c r="HV77" s="76"/>
      <c r="HW77" s="76"/>
      <c r="HX77" s="76"/>
      <c r="HY77" s="76"/>
      <c r="HZ77" s="76"/>
      <c r="IA77" s="76"/>
      <c r="IB77" s="76"/>
      <c r="IC77" s="76"/>
      <c r="ID77" s="76"/>
      <c r="IE77" s="76"/>
      <c r="IF77" s="76"/>
      <c r="IG77" s="76"/>
      <c r="IH77" s="76"/>
      <c r="II77" s="76"/>
      <c r="IJ77" s="76"/>
      <c r="IK77" s="76"/>
      <c r="IL77" s="76"/>
      <c r="IM77" s="76"/>
      <c r="IN77" s="76"/>
      <c r="IO77" s="76"/>
      <c r="IP77" s="76"/>
    </row>
    <row r="78" spans="1:250" ht="25.5">
      <c r="A78" s="76"/>
      <c r="B78" s="95" t="s">
        <v>38</v>
      </c>
      <c r="C78" s="121"/>
      <c r="D78" s="96"/>
      <c r="E78" s="77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6"/>
      <c r="CG78" s="76"/>
      <c r="CH78" s="76"/>
      <c r="CI78" s="76"/>
      <c r="CJ78" s="76"/>
      <c r="CK78" s="76"/>
      <c r="CL78" s="76"/>
      <c r="CM78" s="76"/>
      <c r="CN78" s="76"/>
      <c r="CO78" s="76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76"/>
      <c r="DQ78" s="76"/>
      <c r="DR78" s="76"/>
      <c r="DS78" s="76"/>
      <c r="DT78" s="76"/>
      <c r="DU78" s="76"/>
      <c r="DV78" s="76"/>
      <c r="DW78" s="76"/>
      <c r="DX78" s="76"/>
      <c r="DY78" s="76"/>
      <c r="DZ78" s="76"/>
      <c r="EA78" s="76"/>
      <c r="EB78" s="76"/>
      <c r="EC78" s="76"/>
      <c r="ED78" s="76"/>
      <c r="EE78" s="76"/>
      <c r="EF78" s="76"/>
      <c r="EG78" s="76"/>
      <c r="EH78" s="76"/>
      <c r="EI78" s="76"/>
      <c r="EJ78" s="76"/>
      <c r="EK78" s="76"/>
      <c r="EL78" s="76"/>
      <c r="EM78" s="76"/>
      <c r="EN78" s="76"/>
      <c r="EO78" s="76"/>
      <c r="EP78" s="76"/>
      <c r="EQ78" s="76"/>
      <c r="ER78" s="76"/>
      <c r="ES78" s="76"/>
      <c r="ET78" s="76"/>
      <c r="EU78" s="76"/>
      <c r="EV78" s="76"/>
      <c r="EW78" s="76"/>
      <c r="EX78" s="76"/>
      <c r="EY78" s="76"/>
      <c r="EZ78" s="76"/>
      <c r="FA78" s="76"/>
      <c r="FB78" s="76"/>
      <c r="FC78" s="76"/>
      <c r="FD78" s="76"/>
      <c r="FE78" s="76"/>
      <c r="FF78" s="76"/>
      <c r="FG78" s="76"/>
      <c r="FH78" s="76"/>
      <c r="FI78" s="76"/>
      <c r="FJ78" s="76"/>
      <c r="FK78" s="76"/>
      <c r="FL78" s="76"/>
      <c r="FM78" s="76"/>
      <c r="FN78" s="76"/>
      <c r="FO78" s="76"/>
      <c r="FP78" s="76"/>
      <c r="FQ78" s="76"/>
      <c r="FR78" s="76"/>
      <c r="FS78" s="76"/>
      <c r="FT78" s="76"/>
      <c r="FU78" s="76"/>
      <c r="FV78" s="76"/>
      <c r="FW78" s="76"/>
      <c r="FX78" s="76"/>
      <c r="FY78" s="76"/>
      <c r="FZ78" s="76"/>
      <c r="GA78" s="76"/>
      <c r="GB78" s="76"/>
      <c r="GC78" s="76"/>
      <c r="GD78" s="76"/>
      <c r="GE78" s="76"/>
      <c r="GF78" s="76"/>
      <c r="GG78" s="76"/>
      <c r="GH78" s="76"/>
      <c r="GI78" s="76"/>
      <c r="GJ78" s="76"/>
      <c r="GK78" s="76"/>
      <c r="GL78" s="76"/>
      <c r="GM78" s="76"/>
      <c r="GN78" s="76"/>
      <c r="GO78" s="76"/>
      <c r="GP78" s="76"/>
      <c r="GQ78" s="76"/>
      <c r="GR78" s="76"/>
      <c r="GS78" s="76"/>
      <c r="GT78" s="76"/>
      <c r="GU78" s="76"/>
      <c r="GV78" s="76"/>
      <c r="GW78" s="76"/>
      <c r="GX78" s="76"/>
      <c r="GY78" s="76"/>
      <c r="GZ78" s="76"/>
      <c r="HA78" s="76"/>
      <c r="HB78" s="76"/>
      <c r="HC78" s="76"/>
      <c r="HD78" s="76"/>
      <c r="HE78" s="76"/>
      <c r="HF78" s="76"/>
      <c r="HG78" s="76"/>
      <c r="HH78" s="76"/>
      <c r="HI78" s="76"/>
      <c r="HJ78" s="76"/>
      <c r="HK78" s="76"/>
      <c r="HL78" s="76"/>
      <c r="HM78" s="76"/>
      <c r="HN78" s="76"/>
      <c r="HO78" s="76"/>
      <c r="HP78" s="76"/>
      <c r="HQ78" s="76"/>
      <c r="HR78" s="76"/>
      <c r="HS78" s="76"/>
      <c r="HT78" s="76"/>
      <c r="HU78" s="76"/>
      <c r="HV78" s="76"/>
      <c r="HW78" s="76"/>
      <c r="HX78" s="76"/>
      <c r="HY78" s="76"/>
      <c r="HZ78" s="76"/>
      <c r="IA78" s="76"/>
      <c r="IB78" s="76"/>
      <c r="IC78" s="76"/>
      <c r="ID78" s="76"/>
      <c r="IE78" s="76"/>
      <c r="IF78" s="76"/>
      <c r="IG78" s="76"/>
      <c r="IH78" s="76"/>
      <c r="II78" s="76"/>
      <c r="IJ78" s="76"/>
      <c r="IK78" s="76"/>
      <c r="IL78" s="76"/>
      <c r="IM78" s="76"/>
      <c r="IN78" s="76"/>
      <c r="IO78" s="76"/>
      <c r="IP78" s="76"/>
    </row>
    <row r="79" spans="1:250" ht="4.5" customHeight="1">
      <c r="A79" s="122"/>
      <c r="B79" s="98"/>
      <c r="C79" s="99"/>
      <c r="D79" s="100"/>
      <c r="E79" s="77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6"/>
      <c r="DE79" s="76"/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6"/>
      <c r="DR79" s="76"/>
      <c r="DS79" s="76"/>
      <c r="DT79" s="76"/>
      <c r="DU79" s="76"/>
      <c r="DV79" s="76"/>
      <c r="DW79" s="76"/>
      <c r="DX79" s="76"/>
      <c r="DY79" s="76"/>
      <c r="DZ79" s="76"/>
      <c r="EA79" s="76"/>
      <c r="EB79" s="76"/>
      <c r="EC79" s="76"/>
      <c r="ED79" s="76"/>
      <c r="EE79" s="76"/>
      <c r="EF79" s="76"/>
      <c r="EG79" s="76"/>
      <c r="EH79" s="76"/>
      <c r="EI79" s="76"/>
      <c r="EJ79" s="76"/>
      <c r="EK79" s="76"/>
      <c r="EL79" s="76"/>
      <c r="EM79" s="76"/>
      <c r="EN79" s="76"/>
      <c r="EO79" s="76"/>
      <c r="EP79" s="76"/>
      <c r="EQ79" s="76"/>
      <c r="ER79" s="76"/>
      <c r="ES79" s="76"/>
      <c r="ET79" s="76"/>
      <c r="EU79" s="76"/>
      <c r="EV79" s="76"/>
      <c r="EW79" s="76"/>
      <c r="EX79" s="76"/>
      <c r="EY79" s="76"/>
      <c r="EZ79" s="76"/>
      <c r="FA79" s="76"/>
      <c r="FB79" s="76"/>
      <c r="FC79" s="76"/>
      <c r="FD79" s="76"/>
      <c r="FE79" s="76"/>
      <c r="FF79" s="76"/>
      <c r="FG79" s="76"/>
      <c r="FH79" s="76"/>
      <c r="FI79" s="76"/>
      <c r="FJ79" s="76"/>
      <c r="FK79" s="76"/>
      <c r="FL79" s="76"/>
      <c r="FM79" s="76"/>
      <c r="FN79" s="76"/>
      <c r="FO79" s="76"/>
      <c r="FP79" s="76"/>
      <c r="FQ79" s="76"/>
      <c r="FR79" s="76"/>
      <c r="FS79" s="76"/>
      <c r="FT79" s="76"/>
      <c r="FU79" s="76"/>
      <c r="FV79" s="76"/>
      <c r="FW79" s="76"/>
      <c r="FX79" s="76"/>
      <c r="FY79" s="76"/>
      <c r="FZ79" s="76"/>
      <c r="GA79" s="76"/>
      <c r="GB79" s="76"/>
      <c r="GC79" s="76"/>
      <c r="GD79" s="76"/>
      <c r="GE79" s="76"/>
      <c r="GF79" s="76"/>
      <c r="GG79" s="76"/>
      <c r="GH79" s="76"/>
      <c r="GI79" s="76"/>
      <c r="GJ79" s="76"/>
      <c r="GK79" s="76"/>
      <c r="GL79" s="76"/>
      <c r="GM79" s="76"/>
      <c r="GN79" s="76"/>
      <c r="GO79" s="76"/>
      <c r="GP79" s="76"/>
      <c r="GQ79" s="76"/>
      <c r="GR79" s="76"/>
      <c r="GS79" s="76"/>
      <c r="GT79" s="76"/>
      <c r="GU79" s="76"/>
      <c r="GV79" s="76"/>
      <c r="GW79" s="76"/>
      <c r="GX79" s="76"/>
      <c r="GY79" s="76"/>
      <c r="GZ79" s="76"/>
      <c r="HA79" s="76"/>
      <c r="HB79" s="76"/>
      <c r="HC79" s="76"/>
      <c r="HD79" s="76"/>
      <c r="HE79" s="76"/>
      <c r="HF79" s="76"/>
      <c r="HG79" s="76"/>
      <c r="HH79" s="76"/>
      <c r="HI79" s="76"/>
      <c r="HJ79" s="76"/>
      <c r="HK79" s="76"/>
      <c r="HL79" s="76"/>
      <c r="HM79" s="76"/>
      <c r="HN79" s="76"/>
      <c r="HO79" s="76"/>
      <c r="HP79" s="76"/>
      <c r="HQ79" s="76"/>
      <c r="HR79" s="76"/>
      <c r="HS79" s="76"/>
      <c r="HT79" s="76"/>
      <c r="HU79" s="76"/>
      <c r="HV79" s="76"/>
      <c r="HW79" s="76"/>
      <c r="HX79" s="76"/>
      <c r="HY79" s="76"/>
      <c r="HZ79" s="76"/>
      <c r="IA79" s="76"/>
      <c r="IB79" s="76"/>
      <c r="IC79" s="76"/>
      <c r="ID79" s="76"/>
      <c r="IE79" s="76"/>
      <c r="IF79" s="76"/>
      <c r="IG79" s="76"/>
      <c r="IH79" s="76"/>
      <c r="II79" s="76"/>
      <c r="IJ79" s="76"/>
      <c r="IK79" s="76"/>
      <c r="IL79" s="76"/>
      <c r="IM79" s="76"/>
      <c r="IN79" s="76"/>
      <c r="IO79" s="76"/>
      <c r="IP79" s="76"/>
    </row>
    <row r="80" spans="1:250" ht="25.5" customHeight="1">
      <c r="A80" s="114" t="s">
        <v>71</v>
      </c>
      <c r="B80" s="114"/>
      <c r="C80" s="91" t="s">
        <v>51</v>
      </c>
      <c r="D80" s="81" t="s">
        <v>35</v>
      </c>
    </row>
    <row r="81" spans="1:4" ht="56.25" customHeight="1">
      <c r="A81" s="123"/>
      <c r="B81" s="102" t="s">
        <v>109</v>
      </c>
      <c r="C81" s="241">
        <f>Zusammenfassung!D41</f>
        <v>0.33333333333333331</v>
      </c>
      <c r="D81" s="165"/>
    </row>
    <row r="82" spans="1:4" ht="4.5" customHeight="1">
      <c r="A82" s="123"/>
      <c r="B82" s="93"/>
      <c r="C82" s="93"/>
    </row>
    <row r="83" spans="1:4" ht="25.5">
      <c r="A83" s="123"/>
      <c r="B83" s="95" t="s">
        <v>38</v>
      </c>
      <c r="C83" s="95"/>
      <c r="D83" s="124"/>
    </row>
    <row r="84" spans="1:4" ht="4.5" customHeight="1">
      <c r="A84" s="125"/>
      <c r="B84" s="98"/>
      <c r="C84" s="126"/>
      <c r="D84" s="125"/>
    </row>
    <row r="86" spans="1:4">
      <c r="B86" s="167"/>
    </row>
    <row r="87" spans="1:4">
      <c r="B87" s="167"/>
    </row>
    <row r="88" spans="1:4">
      <c r="B88" s="169"/>
    </row>
  </sheetData>
  <sheetProtection selectLockedCells="1"/>
  <mergeCells count="16">
    <mergeCell ref="C74:C75"/>
    <mergeCell ref="D34:D36"/>
    <mergeCell ref="C48:C49"/>
    <mergeCell ref="D48:D49"/>
    <mergeCell ref="C41:C43"/>
    <mergeCell ref="D41:D43"/>
    <mergeCell ref="A47:B47"/>
    <mergeCell ref="D55:D56"/>
    <mergeCell ref="D57:D58"/>
    <mergeCell ref="C55:C58"/>
    <mergeCell ref="D64:D68"/>
    <mergeCell ref="C9:C10"/>
    <mergeCell ref="C20:C21"/>
    <mergeCell ref="C26:C28"/>
    <mergeCell ref="C64:C68"/>
    <mergeCell ref="C34:C36"/>
  </mergeCells>
  <phoneticPr fontId="0" type="noConversion"/>
  <conditionalFormatting sqref="D9">
    <cfRule type="expression" dxfId="293" priority="48">
      <formula>SUM(D9:D10)&gt;5</formula>
    </cfRule>
    <cfRule type="cellIs" dxfId="292" priority="49" operator="greaterThan">
      <formula>3</formula>
    </cfRule>
  </conditionalFormatting>
  <conditionalFormatting sqref="D10">
    <cfRule type="expression" dxfId="291" priority="50">
      <formula>SUM(D9:D10)&gt;5</formula>
    </cfRule>
    <cfRule type="cellIs" dxfId="290" priority="51" operator="greaterThan">
      <formula>2</formula>
    </cfRule>
  </conditionalFormatting>
  <conditionalFormatting sqref="D15">
    <cfRule type="cellIs" dxfId="289" priority="36" operator="greaterThan">
      <formula>5</formula>
    </cfRule>
  </conditionalFormatting>
  <conditionalFormatting sqref="D20">
    <cfRule type="cellIs" dxfId="288" priority="22" operator="greaterThan">
      <formula>3</formula>
    </cfRule>
  </conditionalFormatting>
  <conditionalFormatting sqref="D21">
    <cfRule type="cellIs" dxfId="287" priority="21" operator="greaterThan">
      <formula>2</formula>
    </cfRule>
  </conditionalFormatting>
  <conditionalFormatting sqref="D26">
    <cfRule type="cellIs" dxfId="286" priority="20" operator="greaterThan">
      <formula>1</formula>
    </cfRule>
  </conditionalFormatting>
  <conditionalFormatting sqref="D27:D28">
    <cfRule type="cellIs" dxfId="285" priority="18" operator="greaterThan">
      <formula>2</formula>
    </cfRule>
  </conditionalFormatting>
  <conditionalFormatting sqref="D34:D36">
    <cfRule type="cellIs" dxfId="284" priority="16" operator="greaterThan">
      <formula>5</formula>
    </cfRule>
  </conditionalFormatting>
  <conditionalFormatting sqref="D41:D43">
    <cfRule type="cellIs" dxfId="283" priority="14" operator="greaterThan">
      <formula>5</formula>
    </cfRule>
  </conditionalFormatting>
  <conditionalFormatting sqref="D48:D49">
    <cfRule type="cellIs" dxfId="282" priority="15" operator="greaterThan">
      <formula>5</formula>
    </cfRule>
  </conditionalFormatting>
  <conditionalFormatting sqref="D55">
    <cfRule type="cellIs" dxfId="281" priority="29" operator="greaterThan">
      <formula>3</formula>
    </cfRule>
  </conditionalFormatting>
  <conditionalFormatting sqref="D57">
    <cfRule type="cellIs" dxfId="280" priority="27" operator="greaterThan">
      <formula>2</formula>
    </cfRule>
  </conditionalFormatting>
  <conditionalFormatting sqref="D64:D68">
    <cfRule type="cellIs" dxfId="279" priority="25" operator="greaterThan">
      <formula>5</formula>
    </cfRule>
  </conditionalFormatting>
  <conditionalFormatting sqref="D76">
    <cfRule type="cellIs" dxfId="278" priority="24" operator="greaterThan">
      <formula>5</formula>
    </cfRule>
  </conditionalFormatting>
  <conditionalFormatting sqref="D81">
    <cfRule type="cellIs" dxfId="273" priority="23" operator="greaterThan">
      <formula>5</formula>
    </cfRule>
  </conditionalFormatting>
  <conditionalFormatting sqref="E7">
    <cfRule type="cellIs" dxfId="277" priority="41" operator="greaterThan">
      <formula>5</formula>
    </cfRule>
  </conditionalFormatting>
  <conditionalFormatting sqref="E32">
    <cfRule type="cellIs" dxfId="276" priority="17" operator="greaterThan">
      <formula>5</formula>
    </cfRule>
  </conditionalFormatting>
  <conditionalFormatting sqref="E53">
    <cfRule type="cellIs" dxfId="275" priority="42" operator="greaterThan">
      <formula>5</formula>
    </cfRule>
  </conditionalFormatting>
  <conditionalFormatting sqref="E72">
    <cfRule type="cellIs" dxfId="274" priority="43" operator="greaterThan">
      <formula>5</formula>
    </cfRule>
  </conditionalFormatting>
  <dataValidations count="1">
    <dataValidation operator="greaterThanOrEqual" allowBlank="1" showInputMessage="1" showErrorMessage="1" sqref="D75" xr:uid="{00000000-0002-0000-0100-000000000000}"/>
  </dataValidations>
  <pageMargins left="0.78740157480314965" right="0.78740157480314965" top="0.78740157480314965" bottom="0.55118110236220474" header="0.51181102362204722" footer="0.19685039370078741"/>
  <pageSetup paperSize="9" scale="67" firstPageNumber="0" fitToHeight="0" orientation="portrait" r:id="rId1"/>
  <headerFooter alignWithMargins="0">
    <oddFooter>&amp;R&amp;7&amp;P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IP84"/>
  <sheetViews>
    <sheetView zoomScaleNormal="100" workbookViewId="0">
      <selection activeCell="C81" sqref="C81"/>
    </sheetView>
  </sheetViews>
  <sheetFormatPr baseColWidth="10" defaultColWidth="11.28515625" defaultRowHeight="12.75"/>
  <cols>
    <col min="1" max="1" width="4.5703125" style="70" customWidth="1"/>
    <col min="2" max="2" width="88" style="70" customWidth="1"/>
    <col min="3" max="3" width="11.7109375" style="70" customWidth="1"/>
    <col min="4" max="4" width="11.28515625" style="70" customWidth="1"/>
    <col min="5" max="5" width="13.42578125" style="70" customWidth="1"/>
    <col min="6" max="16384" width="11.28515625" style="70"/>
  </cols>
  <sheetData>
    <row r="1" spans="1:250" ht="14.25">
      <c r="A1" s="68" t="s">
        <v>0</v>
      </c>
      <c r="B1" s="68"/>
      <c r="C1" s="68"/>
      <c r="D1" s="68"/>
      <c r="E1" s="69" t="str">
        <f>Zusammenfassung!B3</f>
        <v>Langenthal</v>
      </c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</row>
    <row r="2" spans="1:250" ht="14.25">
      <c r="A2" s="68" t="str">
        <f>Zusammenfassung!A2</f>
        <v>Wahl Nachführungsgeometer/in für die Periode 2026-2033</v>
      </c>
      <c r="B2" s="68"/>
      <c r="C2" s="68"/>
      <c r="D2" s="68"/>
      <c r="E2" s="71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</row>
    <row r="3" spans="1:250" ht="14.25">
      <c r="A3" s="69"/>
      <c r="B3" s="68"/>
      <c r="C3" s="68"/>
      <c r="D3" s="68"/>
      <c r="E3" s="71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</row>
    <row r="4" spans="1:250" ht="15">
      <c r="A4" s="72" t="s">
        <v>23</v>
      </c>
      <c r="B4" s="72"/>
      <c r="C4" s="72"/>
      <c r="D4" s="68"/>
      <c r="E4" s="73" t="s">
        <v>26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</row>
    <row r="5" spans="1:250" ht="15">
      <c r="A5" s="74"/>
      <c r="B5" s="73"/>
      <c r="C5" s="73"/>
      <c r="D5" s="68"/>
      <c r="E5" s="75" t="str">
        <f>Zusammenfassung!B9</f>
        <v>b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</row>
    <row r="6" spans="1:250">
      <c r="A6" s="76"/>
      <c r="B6" s="76"/>
      <c r="C6" s="76"/>
      <c r="D6" s="76"/>
      <c r="E6" s="77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</row>
    <row r="7" spans="1:250" ht="18.95" customHeight="1">
      <c r="A7" s="78" t="str">
        <f>'Anbieter A'!A7</f>
        <v>Angebotene Dienstleistungen</v>
      </c>
      <c r="B7" s="79"/>
      <c r="C7" s="79"/>
      <c r="D7" s="79" t="s">
        <v>21</v>
      </c>
      <c r="E7" s="127">
        <f>ROUND((D9+D10)*C9+D15*C15+(D20+D21)*C20+(D26+D27+D28)*C26,1)</f>
        <v>0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</row>
    <row r="8" spans="1:250" ht="18.95" customHeight="1">
      <c r="A8" s="80" t="str">
        <f>'Anbieter A'!A8</f>
        <v>Dienstleistungskonzept</v>
      </c>
      <c r="B8" s="76"/>
      <c r="C8" s="81" t="s">
        <v>51</v>
      </c>
      <c r="D8" s="81" t="s">
        <v>35</v>
      </c>
      <c r="E8" s="77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</row>
    <row r="9" spans="1:250">
      <c r="B9" s="2" t="str">
        <f>'Anbieter A'!B9</f>
        <v>- Dienstleistungskonzept: Ist das Angebot strukturiert und verständlich aufgebaut? -&gt; (0.0 und 3.0)</v>
      </c>
      <c r="C9" s="205">
        <f>Zusammenfassung!D24</f>
        <v>0.5</v>
      </c>
      <c r="D9" s="82"/>
      <c r="E9" s="77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</row>
    <row r="10" spans="1:250">
      <c r="B10" s="2" t="str">
        <f>'Anbieter A'!B10</f>
        <v>- Dienstleistungskonzept: Wird eine plausible Auftragsabwicklung vorgestellt? -&gt; (0.0 und 2.0)</v>
      </c>
      <c r="C10" s="206"/>
      <c r="D10" s="82"/>
      <c r="E10" s="77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</row>
    <row r="11" spans="1:250" ht="4.5" customHeight="1">
      <c r="B11" s="1"/>
      <c r="C11" s="1"/>
      <c r="D11" s="83"/>
      <c r="E11" s="77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</row>
    <row r="12" spans="1:250" ht="30.75" customHeight="1">
      <c r="B12" s="95" t="s">
        <v>32</v>
      </c>
      <c r="C12" s="5"/>
      <c r="D12" s="84"/>
      <c r="E12" s="77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</row>
    <row r="13" spans="1:250" s="90" customFormat="1" ht="4.5" customHeight="1">
      <c r="A13" s="85"/>
      <c r="B13" s="86"/>
      <c r="C13" s="87"/>
      <c r="D13" s="88"/>
      <c r="E13" s="89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</row>
    <row r="14" spans="1:250" ht="18.95" customHeight="1">
      <c r="A14" s="3" t="str">
        <f>'Anbieter A'!A14</f>
        <v>Referenzen</v>
      </c>
      <c r="B14" s="76"/>
      <c r="C14" s="128" t="s">
        <v>51</v>
      </c>
      <c r="D14" s="81" t="s">
        <v>35</v>
      </c>
      <c r="E14" s="77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</row>
    <row r="15" spans="1:250">
      <c r="B15" s="2" t="str">
        <f>'Anbieter A'!B15</f>
        <v>- Zusammenarbeit -&gt; (Wert zwischen 0.0 und 5.0, gemäss Tabelle Kap. 3.4)</v>
      </c>
      <c r="C15" s="150">
        <f>Zusammenfassung!D25</f>
        <v>0.16666666666666666</v>
      </c>
      <c r="D15" s="82"/>
      <c r="E15" s="77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</row>
    <row r="16" spans="1:250" ht="4.5" customHeight="1">
      <c r="B16" s="2"/>
      <c r="C16" s="2"/>
      <c r="D16" s="83"/>
      <c r="E16" s="77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</row>
    <row r="17" spans="1:250" ht="25.5">
      <c r="B17" s="95" t="s">
        <v>32</v>
      </c>
      <c r="C17" s="4"/>
      <c r="D17" s="84"/>
      <c r="E17" s="77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</row>
    <row r="18" spans="1:250" s="90" customFormat="1" ht="4.5" customHeight="1">
      <c r="A18" s="85"/>
      <c r="B18" s="2"/>
      <c r="C18" s="2"/>
      <c r="D18" s="88"/>
      <c r="E18" s="89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</row>
    <row r="19" spans="1:250" ht="18.95" customHeight="1">
      <c r="A19" s="3" t="str">
        <f>'Anbieter A'!A19</f>
        <v>Kundendienst</v>
      </c>
      <c r="B19" s="92"/>
      <c r="C19" s="128" t="s">
        <v>51</v>
      </c>
      <c r="D19" s="81" t="s">
        <v>35</v>
      </c>
      <c r="E19" s="77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</row>
    <row r="20" spans="1:250" ht="51">
      <c r="A20" s="76"/>
      <c r="B20" s="93" t="str">
        <f>'Anbieter A'!B20</f>
        <v>- Fest zugeteilte Ansprechperson für die Gemeinde bezüglich AV
   Nein                                                (0 Punkte)
   Ja, seit 4 Jahren oder weniger          (2 Punkt)
   Ja, seit 5 Jahren oder mehr              (3 Punkte)</v>
      </c>
      <c r="C20" s="206">
        <f>Zusammenfassung!D26</f>
        <v>0.16666666666666666</v>
      </c>
      <c r="D20" s="152"/>
      <c r="E20" s="77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</row>
    <row r="21" spans="1:250" ht="38.25">
      <c r="A21" s="76"/>
      <c r="B21" s="93" t="str">
        <f>'Anbieter A'!B21</f>
        <v>- Beratung Kunden: Online-Angebote (Bsp. Gesprächstermin buchen, Auftrag erfassen, etc.)
   Ja       (2 Punkt)
   Nein    (0 Punkte)</v>
      </c>
      <c r="C21" s="226"/>
      <c r="D21" s="152"/>
      <c r="E21" s="77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</row>
    <row r="22" spans="1:250" ht="4.5" customHeight="1">
      <c r="A22" s="76"/>
      <c r="B22" s="93"/>
      <c r="C22" s="93"/>
      <c r="D22" s="77"/>
      <c r="E22" s="77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</row>
    <row r="23" spans="1:250" ht="25.5">
      <c r="A23" s="76"/>
      <c r="B23" s="95" t="s">
        <v>33</v>
      </c>
      <c r="C23" s="95"/>
      <c r="D23" s="96"/>
      <c r="E23" s="77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</row>
    <row r="24" spans="1:250" ht="4.5" customHeight="1">
      <c r="A24" s="97"/>
      <c r="B24" s="98"/>
      <c r="C24" s="151"/>
      <c r="D24" s="100"/>
      <c r="E24" s="77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</row>
    <row r="25" spans="1:250" ht="18.95" customHeight="1">
      <c r="A25" s="101" t="str">
        <f>'Anbieter A'!A25</f>
        <v>Weitere Geomatik- und Vermessungsdienstleistungen im Rahmen der amtlichen Vermessung</v>
      </c>
      <c r="B25" s="102"/>
      <c r="C25" s="81" t="s">
        <v>51</v>
      </c>
      <c r="D25" s="81" t="s">
        <v>35</v>
      </c>
      <c r="E25" s="77"/>
      <c r="F25" s="77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  <c r="IO25" s="76"/>
      <c r="IP25" s="76"/>
    </row>
    <row r="26" spans="1:250" ht="51">
      <c r="A26" s="101"/>
      <c r="B26" s="93" t="str">
        <f>'Anbieter A'!B26</f>
        <v>- Güterzusammenlegung
   Ja                                                                    (0.5 Punkt)
   Ja, mit Referenzen in den letzten acht Jahren     (1 Punkt)
   Nein                                                                 (0 Punkte)</v>
      </c>
      <c r="C26" s="236">
        <f>Zusammenfassung!D27</f>
        <v>0.16666666666666666</v>
      </c>
      <c r="D26" s="152"/>
      <c r="E26" s="77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</row>
    <row r="27" spans="1:250" ht="51">
      <c r="A27" s="101"/>
      <c r="B27" s="93" t="str">
        <f>'Anbieter A'!B27</f>
        <v>- Baulandumlegung
   Ja                                                                    (1 Punkt)
   Ja, mit Referenzen in den letzten acht Jahren     (2 Punkte)
   Nein                                                                 (0 Punkte)</v>
      </c>
      <c r="C27" s="206"/>
      <c r="D27" s="152"/>
      <c r="E27" s="77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</row>
    <row r="28" spans="1:250" ht="63.75">
      <c r="A28" s="101"/>
      <c r="B28" s="93" t="str">
        <f>'Anbieter A'!B28</f>
        <v>- WebGIS für AV-nahe spezifische Themen (Bsp. Zusatzmöglichkeiten: geschützter Zugriff auf Werkkataster wie Wasser/Abwasser)
   AV WebGIS mit Zusatzmöglichkeiten    (2 Punkte)
   nur AV WebGIS                                  (1 Punkt)
   Nein                                                   (0 Punkte)</v>
      </c>
      <c r="C28" s="226"/>
      <c r="D28" s="152"/>
      <c r="E28" s="77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</row>
    <row r="29" spans="1:250" ht="4.5" customHeight="1">
      <c r="A29" s="101"/>
      <c r="B29" s="93"/>
      <c r="C29" s="93"/>
      <c r="D29" s="77"/>
      <c r="E29" s="77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</row>
    <row r="30" spans="1:250" ht="25.5">
      <c r="A30" s="101"/>
      <c r="B30" s="95" t="s">
        <v>33</v>
      </c>
      <c r="C30" s="95"/>
      <c r="D30" s="96"/>
      <c r="E30" s="77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  <c r="IO30" s="76"/>
      <c r="IP30" s="76"/>
    </row>
    <row r="31" spans="1:250" ht="4.5" customHeight="1">
      <c r="A31" s="101"/>
      <c r="B31" s="153"/>
      <c r="C31" s="155"/>
      <c r="D31" s="154"/>
      <c r="E31" s="77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</row>
    <row r="32" spans="1:250" ht="18.95" customHeight="1">
      <c r="A32" s="78" t="str">
        <f>'Anbieter A'!A32</f>
        <v>Qualitätssicherung</v>
      </c>
      <c r="B32" s="108"/>
      <c r="C32" s="108"/>
      <c r="D32" s="79" t="s">
        <v>21</v>
      </c>
      <c r="E32" s="127">
        <f>ROUND(D34*C34+D41*C41+D48*C48,1)</f>
        <v>0</v>
      </c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</row>
    <row r="33" spans="1:250" ht="18.95" customHeight="1">
      <c r="A33" s="80" t="str">
        <f>'Anbieter A'!A33</f>
        <v>Qualitätssicherung in der amtlichen Vermessung</v>
      </c>
      <c r="B33" s="76"/>
      <c r="C33" s="81" t="s">
        <v>51</v>
      </c>
      <c r="D33" s="81" t="s">
        <v>35</v>
      </c>
      <c r="E33" s="77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  <c r="IM33" s="76"/>
      <c r="IN33" s="76"/>
      <c r="IO33" s="76"/>
      <c r="IP33" s="76"/>
    </row>
    <row r="34" spans="1:250">
      <c r="A34" s="102"/>
      <c r="B34" s="129" t="str">
        <f>'Anbieter A'!B34</f>
        <v>- ISO-zertifiziertes Qualitätsmanagementsystem -&gt; (5 Punkte)</v>
      </c>
      <c r="C34" s="237">
        <f>Zusammenfassung!D30</f>
        <v>0.33333333333333331</v>
      </c>
      <c r="D34" s="231"/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  <c r="IM34" s="76"/>
      <c r="IN34" s="76"/>
      <c r="IO34" s="76"/>
      <c r="IP34" s="76"/>
    </row>
    <row r="35" spans="1:250">
      <c r="A35" s="102"/>
      <c r="B35" s="129" t="str">
        <f>'Anbieter A'!B35</f>
        <v>- Eigenes Qualitätsmanagementsystem -&gt; (3 Punkte)</v>
      </c>
      <c r="C35" s="238"/>
      <c r="D35" s="220"/>
      <c r="E35" s="77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76"/>
      <c r="IF35" s="76"/>
      <c r="IG35" s="76"/>
      <c r="IH35" s="76"/>
      <c r="II35" s="76"/>
      <c r="IJ35" s="76"/>
      <c r="IK35" s="76"/>
      <c r="IL35" s="76"/>
      <c r="IM35" s="76"/>
      <c r="IN35" s="76"/>
      <c r="IO35" s="76"/>
      <c r="IP35" s="76"/>
    </row>
    <row r="36" spans="1:250">
      <c r="A36" s="102"/>
      <c r="B36" s="129" t="str">
        <f>'Anbieter A'!B36</f>
        <v>- Kein Qualitätsmanagementsystem -&gt; (0 Punkte)</v>
      </c>
      <c r="C36" s="239"/>
      <c r="D36" s="221"/>
      <c r="E36" s="77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76"/>
      <c r="IF36" s="76"/>
      <c r="IG36" s="76"/>
      <c r="IH36" s="76"/>
      <c r="II36" s="76"/>
      <c r="IJ36" s="76"/>
      <c r="IK36" s="76"/>
      <c r="IL36" s="76"/>
      <c r="IM36" s="76"/>
      <c r="IN36" s="76"/>
      <c r="IO36" s="76"/>
      <c r="IP36" s="76"/>
    </row>
    <row r="37" spans="1:250" ht="4.5" customHeight="1">
      <c r="A37" s="102"/>
      <c r="B37" s="119"/>
      <c r="C37" s="119"/>
      <c r="D37" s="103"/>
      <c r="E37" s="77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76"/>
      <c r="IF37" s="76"/>
      <c r="IG37" s="76"/>
      <c r="IH37" s="76"/>
      <c r="II37" s="76"/>
      <c r="IJ37" s="76"/>
      <c r="IK37" s="76"/>
      <c r="IL37" s="76"/>
      <c r="IM37" s="76"/>
      <c r="IN37" s="76"/>
      <c r="IO37" s="76"/>
      <c r="IP37" s="76"/>
    </row>
    <row r="38" spans="1:250" ht="25.5">
      <c r="A38" s="76"/>
      <c r="B38" s="95" t="s">
        <v>33</v>
      </c>
      <c r="C38" s="121"/>
      <c r="D38" s="96"/>
      <c r="E38" s="77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</row>
    <row r="39" spans="1:250" ht="4.5" customHeight="1">
      <c r="A39" s="76"/>
      <c r="B39" s="153"/>
      <c r="C39" s="160"/>
      <c r="D39" s="161"/>
      <c r="E39" s="77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  <c r="HW39" s="76"/>
      <c r="HX39" s="76"/>
      <c r="HY39" s="76"/>
      <c r="HZ39" s="76"/>
      <c r="IA39" s="76"/>
      <c r="IB39" s="76"/>
      <c r="IC39" s="76"/>
      <c r="ID39" s="76"/>
      <c r="IE39" s="76"/>
      <c r="IF39" s="76"/>
      <c r="IG39" s="76"/>
      <c r="IH39" s="76"/>
      <c r="II39" s="76"/>
      <c r="IJ39" s="76"/>
      <c r="IK39" s="76"/>
      <c r="IL39" s="76"/>
      <c r="IM39" s="76"/>
      <c r="IN39" s="76"/>
      <c r="IO39" s="76"/>
      <c r="IP39" s="76"/>
    </row>
    <row r="40" spans="1:250" ht="18.75" customHeight="1">
      <c r="A40" s="157" t="str">
        <f>'Anbieter A'!A40</f>
        <v>Informationssicherheit</v>
      </c>
      <c r="B40" s="159"/>
      <c r="C40" s="81" t="s">
        <v>51</v>
      </c>
      <c r="D40" s="81" t="s">
        <v>35</v>
      </c>
      <c r="E40" s="77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</row>
    <row r="41" spans="1:250">
      <c r="A41" s="76"/>
      <c r="B41" s="118" t="str">
        <f>'Anbieter A'!B41</f>
        <v>- Nachweis gemäss Art. 19 Abs. 1 (VAV-VBS) -&gt; (5 Punkte)</v>
      </c>
      <c r="C41" s="240">
        <f>Zusammenfassung!D31</f>
        <v>0.33333333333333331</v>
      </c>
      <c r="D41" s="231"/>
      <c r="E41" s="77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</row>
    <row r="42" spans="1:250">
      <c r="A42" s="76"/>
      <c r="B42" s="118" t="str">
        <f>'Anbieter A'!B42</f>
        <v>- Zertifikat ausserhalb Norm -&gt; (3 Punkte)</v>
      </c>
      <c r="C42" s="238"/>
      <c r="D42" s="220"/>
      <c r="E42" s="77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</row>
    <row r="43" spans="1:250">
      <c r="A43" s="76"/>
      <c r="B43" s="118" t="str">
        <f>'Anbieter A'!B43</f>
        <v>- Keine Angaben/Nachweise -&gt; (0 Punkte)</v>
      </c>
      <c r="C43" s="239"/>
      <c r="D43" s="221"/>
      <c r="E43" s="77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  <c r="IO43" s="76"/>
      <c r="IP43" s="76"/>
    </row>
    <row r="44" spans="1:250" ht="4.5" customHeight="1">
      <c r="A44" s="76"/>
      <c r="B44" s="119"/>
      <c r="C44" s="156"/>
      <c r="D44" s="154"/>
      <c r="E44" s="77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  <c r="IO44" s="76"/>
      <c r="IP44" s="76"/>
    </row>
    <row r="45" spans="1:250" ht="25.5">
      <c r="A45" s="76"/>
      <c r="B45" s="95" t="s">
        <v>33</v>
      </c>
      <c r="C45" s="156"/>
      <c r="D45" s="154"/>
      <c r="E45" s="77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  <c r="HX45" s="76"/>
      <c r="HY45" s="76"/>
      <c r="HZ45" s="76"/>
      <c r="IA45" s="76"/>
      <c r="IB45" s="76"/>
      <c r="IC45" s="76"/>
      <c r="ID45" s="76"/>
      <c r="IE45" s="76"/>
      <c r="IF45" s="76"/>
      <c r="IG45" s="76"/>
      <c r="IH45" s="76"/>
      <c r="II45" s="76"/>
      <c r="IJ45" s="76"/>
      <c r="IK45" s="76"/>
      <c r="IL45" s="76"/>
      <c r="IM45" s="76"/>
      <c r="IN45" s="76"/>
      <c r="IO45" s="76"/>
      <c r="IP45" s="76"/>
    </row>
    <row r="46" spans="1:250" ht="4.5" customHeight="1">
      <c r="A46" s="122"/>
      <c r="B46" s="98"/>
      <c r="C46" s="99"/>
      <c r="D46" s="100"/>
      <c r="E46" s="77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  <c r="HW46" s="76"/>
      <c r="HX46" s="76"/>
      <c r="HY46" s="76"/>
      <c r="HZ46" s="76"/>
      <c r="IA46" s="76"/>
      <c r="IB46" s="76"/>
      <c r="IC46" s="76"/>
      <c r="ID46" s="76"/>
      <c r="IE46" s="76"/>
      <c r="IF46" s="76"/>
      <c r="IG46" s="76"/>
      <c r="IH46" s="76"/>
      <c r="II46" s="76"/>
      <c r="IJ46" s="76"/>
      <c r="IK46" s="76"/>
      <c r="IL46" s="76"/>
      <c r="IM46" s="76"/>
      <c r="IN46" s="76"/>
      <c r="IO46" s="76"/>
      <c r="IP46" s="76"/>
    </row>
    <row r="47" spans="1:250" ht="25.5" customHeight="1">
      <c r="A47" s="214" t="str">
        <f>'Anbieter A'!A47</f>
        <v xml:space="preserve">Art der Sicherstellung der Stellvertretung des Nachführungsgeometers, z. B. bei Ferien (gemäss Art. 5, KVAV)
</v>
      </c>
      <c r="B47" s="214"/>
      <c r="C47" s="128" t="s">
        <v>51</v>
      </c>
      <c r="D47" s="81" t="s">
        <v>35</v>
      </c>
    </row>
    <row r="48" spans="1:250">
      <c r="A48" s="123"/>
      <c r="B48" s="93" t="str">
        <f>'Anbieter A'!B48</f>
        <v>- Stellvertreter in der Firma -&gt; (5 Punkte)</v>
      </c>
      <c r="C48" s="225">
        <f>Zusammenfassung!D32</f>
        <v>0.33333333333333331</v>
      </c>
      <c r="D48" s="227"/>
    </row>
    <row r="49" spans="1:250">
      <c r="A49" s="123"/>
      <c r="B49" s="93" t="str">
        <f>'Anbieter A'!B49</f>
        <v>- Stellvertreter in einer anderen Firma -&gt; (3 Punkte)</v>
      </c>
      <c r="C49" s="226"/>
      <c r="D49" s="228"/>
    </row>
    <row r="50" spans="1:250" ht="4.5" customHeight="1">
      <c r="A50" s="123"/>
      <c r="B50" s="93"/>
      <c r="C50" s="93"/>
    </row>
    <row r="51" spans="1:250" ht="25.5">
      <c r="A51" s="123"/>
      <c r="B51" s="95" t="s">
        <v>33</v>
      </c>
      <c r="C51" s="95"/>
      <c r="D51" s="124"/>
    </row>
    <row r="52" spans="1:250" ht="6" customHeight="1">
      <c r="A52" s="104"/>
      <c r="B52" s="105"/>
      <c r="C52" s="93"/>
      <c r="D52" s="77"/>
      <c r="E52" s="77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  <c r="IO52" s="76"/>
      <c r="IP52" s="76"/>
    </row>
    <row r="53" spans="1:250" ht="18.95" customHeight="1">
      <c r="A53" s="78" t="str">
        <f>'Anbieter A'!A53</f>
        <v>Erfahrung in der Nachführung der amtlichen Vermessung</v>
      </c>
      <c r="B53" s="108"/>
      <c r="C53" s="108"/>
      <c r="D53" s="79" t="s">
        <v>21</v>
      </c>
      <c r="E53" s="127">
        <f>ROUND((D55+D57)*C55+D64*C64,1)</f>
        <v>0</v>
      </c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  <c r="IO53" s="76"/>
      <c r="IP53" s="76"/>
    </row>
    <row r="54" spans="1:250" ht="18.95" customHeight="1">
      <c r="A54" s="80" t="str">
        <f>'Anbieter A'!A54</f>
        <v>Erfahrung des Büros in ähnlichen Gemeinden</v>
      </c>
      <c r="B54" s="76"/>
      <c r="C54" s="81" t="s">
        <v>51</v>
      </c>
      <c r="D54" s="81" t="s">
        <v>35</v>
      </c>
      <c r="E54" s="77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  <c r="IO54" s="76"/>
      <c r="IP54" s="76"/>
    </row>
    <row r="55" spans="1:250">
      <c r="A55" s="102"/>
      <c r="B55" s="109" t="str">
        <f>'Anbieter A'!B55</f>
        <v>- Nachführungsgeometer (0 - 5 Jahre) -&gt; (1.5 Punkte)</v>
      </c>
      <c r="C55" s="233">
        <f>Zusammenfassung!D35</f>
        <v>0.66666666666666663</v>
      </c>
      <c r="D55" s="215"/>
      <c r="E55" s="77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  <c r="IO55" s="76"/>
      <c r="IP55" s="76"/>
    </row>
    <row r="56" spans="1:250">
      <c r="A56" s="102"/>
      <c r="B56" s="109" t="str">
        <f>'Anbieter A'!B56</f>
        <v>- Nachführungsgeometer (6 und mehr Jahre) -&gt; (3 Punkte)</v>
      </c>
      <c r="C56" s="234"/>
      <c r="D56" s="216"/>
      <c r="E56" s="77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  <c r="IO56" s="76"/>
      <c r="IP56" s="76"/>
    </row>
    <row r="57" spans="1:250">
      <c r="A57" s="102"/>
      <c r="B57" s="109" t="str">
        <f>'Anbieter A'!B57</f>
        <v>- Sachbearbeiter (Ansprechperson) (0 - 5 Jahre) -&gt; (1 Punkt)</v>
      </c>
      <c r="C57" s="234"/>
      <c r="D57" s="215"/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</row>
    <row r="58" spans="1:250">
      <c r="A58" s="102"/>
      <c r="B58" s="109" t="str">
        <f>'Anbieter A'!B58</f>
        <v>- Sachbearbeiter (Ansprechperson) (6 und mehr Jahre) -&gt; (2 Punkte)</v>
      </c>
      <c r="C58" s="235"/>
      <c r="D58" s="216"/>
      <c r="E58" s="77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</row>
    <row r="59" spans="1:250" ht="4.5" customHeight="1">
      <c r="A59" s="102"/>
      <c r="B59" s="109"/>
      <c r="C59" s="109"/>
      <c r="D59" s="83"/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</row>
    <row r="60" spans="1:250" ht="25.5">
      <c r="A60" s="76"/>
      <c r="B60" s="95" t="s">
        <v>33</v>
      </c>
      <c r="C60" s="111"/>
      <c r="D60" s="96"/>
      <c r="E60" s="77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  <c r="IO60" s="76"/>
      <c r="IP60" s="76"/>
    </row>
    <row r="61" spans="1:250" ht="4.5" customHeight="1">
      <c r="A61" s="97"/>
      <c r="B61" s="112"/>
      <c r="C61" s="113"/>
      <c r="D61" s="100"/>
      <c r="E61" s="77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  <c r="IO61" s="76"/>
      <c r="IP61" s="76"/>
    </row>
    <row r="62" spans="1:250" ht="18.95" customHeight="1">
      <c r="A62" s="114" t="str">
        <f>'Anbieter A'!A62</f>
        <v>Führungserfahrung des Nachführungsgeometers</v>
      </c>
      <c r="B62" s="115"/>
      <c r="C62" s="81" t="s">
        <v>51</v>
      </c>
      <c r="D62" s="81" t="s">
        <v>35</v>
      </c>
      <c r="E62" s="77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</row>
    <row r="63" spans="1:250">
      <c r="A63" s="76"/>
      <c r="B63" s="116" t="str">
        <f>'Anbieter A'!B63</f>
        <v>Anzahl Jahre in einer leitenden Funktion (Projektleitung, Abteilungsleitung oder Geschäftsleitung)</v>
      </c>
      <c r="C63" s="116"/>
      <c r="D63" s="117"/>
      <c r="E63" s="77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</row>
    <row r="64" spans="1:250">
      <c r="A64" s="102"/>
      <c r="B64" s="93" t="str">
        <f>'Anbieter A'!B64</f>
        <v>- Mehr als 10 Jahre -&gt; (5 Punkte)</v>
      </c>
      <c r="C64" s="210">
        <f>Zusammenfassung!D36</f>
        <v>0.33333333333333331</v>
      </c>
      <c r="D64" s="231"/>
      <c r="E64" s="77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  <c r="EO64" s="76"/>
      <c r="EP64" s="76"/>
      <c r="EQ64" s="76"/>
      <c r="ER64" s="76"/>
      <c r="ES64" s="76"/>
      <c r="ET64" s="76"/>
      <c r="EU64" s="76"/>
      <c r="EV64" s="76"/>
      <c r="EW64" s="76"/>
      <c r="EX64" s="76"/>
      <c r="EY64" s="76"/>
      <c r="EZ64" s="76"/>
      <c r="FA64" s="76"/>
      <c r="FB64" s="76"/>
      <c r="FC64" s="76"/>
      <c r="FD64" s="76"/>
      <c r="FE64" s="76"/>
      <c r="FF64" s="76"/>
      <c r="FG64" s="76"/>
      <c r="FH64" s="76"/>
      <c r="FI64" s="76"/>
      <c r="FJ64" s="76"/>
      <c r="FK64" s="76"/>
      <c r="FL64" s="76"/>
      <c r="FM64" s="76"/>
      <c r="FN64" s="76"/>
      <c r="FO64" s="76"/>
      <c r="FP64" s="76"/>
      <c r="FQ64" s="76"/>
      <c r="FR64" s="76"/>
      <c r="FS64" s="76"/>
      <c r="FT64" s="76"/>
      <c r="FU64" s="76"/>
      <c r="FV64" s="76"/>
      <c r="FW64" s="76"/>
      <c r="FX64" s="76"/>
      <c r="FY64" s="76"/>
      <c r="FZ64" s="76"/>
      <c r="GA64" s="76"/>
      <c r="GB64" s="76"/>
      <c r="GC64" s="76"/>
      <c r="GD64" s="76"/>
      <c r="GE64" s="76"/>
      <c r="GF64" s="76"/>
      <c r="GG64" s="76"/>
      <c r="GH64" s="76"/>
      <c r="GI64" s="76"/>
      <c r="GJ64" s="76"/>
      <c r="GK64" s="76"/>
      <c r="GL64" s="76"/>
      <c r="GM64" s="76"/>
      <c r="GN64" s="76"/>
      <c r="GO64" s="76"/>
      <c r="GP64" s="76"/>
      <c r="GQ64" s="76"/>
      <c r="GR64" s="76"/>
      <c r="GS64" s="76"/>
      <c r="GT64" s="76"/>
      <c r="GU64" s="76"/>
      <c r="GV64" s="76"/>
      <c r="GW64" s="76"/>
      <c r="GX64" s="76"/>
      <c r="GY64" s="76"/>
      <c r="GZ64" s="76"/>
      <c r="HA64" s="76"/>
      <c r="HB64" s="76"/>
      <c r="HC64" s="76"/>
      <c r="HD64" s="76"/>
      <c r="HE64" s="76"/>
      <c r="HF64" s="76"/>
      <c r="HG64" s="76"/>
      <c r="HH64" s="76"/>
      <c r="HI64" s="76"/>
      <c r="HJ64" s="76"/>
      <c r="HK64" s="76"/>
      <c r="HL64" s="76"/>
      <c r="HM64" s="76"/>
      <c r="HN64" s="76"/>
      <c r="HO64" s="76"/>
      <c r="HP64" s="76"/>
      <c r="HQ64" s="76"/>
      <c r="HR64" s="76"/>
      <c r="HS64" s="76"/>
      <c r="HT64" s="76"/>
      <c r="HU64" s="76"/>
      <c r="HV64" s="76"/>
      <c r="HW64" s="76"/>
      <c r="HX64" s="76"/>
      <c r="HY64" s="76"/>
      <c r="HZ64" s="76"/>
      <c r="IA64" s="76"/>
      <c r="IB64" s="76"/>
      <c r="IC64" s="76"/>
      <c r="ID64" s="76"/>
      <c r="IE64" s="76"/>
      <c r="IF64" s="76"/>
      <c r="IG64" s="76"/>
      <c r="IH64" s="76"/>
      <c r="II64" s="76"/>
      <c r="IJ64" s="76"/>
      <c r="IK64" s="76"/>
      <c r="IL64" s="76"/>
      <c r="IM64" s="76"/>
      <c r="IN64" s="76"/>
      <c r="IO64" s="76"/>
      <c r="IP64" s="76"/>
    </row>
    <row r="65" spans="1:250">
      <c r="A65" s="102"/>
      <c r="B65" s="93" t="str">
        <f>'Anbieter A'!B65</f>
        <v>- 6 - 10 Jahre -&gt; (4 Punkte)</v>
      </c>
      <c r="C65" s="211"/>
      <c r="D65" s="220"/>
      <c r="E65" s="77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  <c r="EO65" s="76"/>
      <c r="EP65" s="76"/>
      <c r="EQ65" s="76"/>
      <c r="ER65" s="76"/>
      <c r="ES65" s="76"/>
      <c r="ET65" s="76"/>
      <c r="EU65" s="76"/>
      <c r="EV65" s="76"/>
      <c r="EW65" s="76"/>
      <c r="EX65" s="76"/>
      <c r="EY65" s="76"/>
      <c r="EZ65" s="76"/>
      <c r="FA65" s="76"/>
      <c r="FB65" s="76"/>
      <c r="FC65" s="76"/>
      <c r="FD65" s="76"/>
      <c r="FE65" s="76"/>
      <c r="FF65" s="76"/>
      <c r="FG65" s="76"/>
      <c r="FH65" s="76"/>
      <c r="FI65" s="76"/>
      <c r="FJ65" s="76"/>
      <c r="FK65" s="76"/>
      <c r="FL65" s="76"/>
      <c r="FM65" s="76"/>
      <c r="FN65" s="76"/>
      <c r="FO65" s="76"/>
      <c r="FP65" s="76"/>
      <c r="FQ65" s="76"/>
      <c r="FR65" s="76"/>
      <c r="FS65" s="76"/>
      <c r="FT65" s="76"/>
      <c r="FU65" s="76"/>
      <c r="FV65" s="76"/>
      <c r="FW65" s="76"/>
      <c r="FX65" s="76"/>
      <c r="FY65" s="76"/>
      <c r="FZ65" s="76"/>
      <c r="GA65" s="76"/>
      <c r="GB65" s="76"/>
      <c r="GC65" s="76"/>
      <c r="GD65" s="76"/>
      <c r="GE65" s="76"/>
      <c r="GF65" s="76"/>
      <c r="GG65" s="76"/>
      <c r="GH65" s="76"/>
      <c r="GI65" s="76"/>
      <c r="GJ65" s="76"/>
      <c r="GK65" s="76"/>
      <c r="GL65" s="76"/>
      <c r="GM65" s="76"/>
      <c r="GN65" s="76"/>
      <c r="GO65" s="76"/>
      <c r="GP65" s="76"/>
      <c r="GQ65" s="76"/>
      <c r="GR65" s="76"/>
      <c r="GS65" s="76"/>
      <c r="GT65" s="76"/>
      <c r="GU65" s="76"/>
      <c r="GV65" s="76"/>
      <c r="GW65" s="76"/>
      <c r="GX65" s="76"/>
      <c r="GY65" s="76"/>
      <c r="GZ65" s="76"/>
      <c r="HA65" s="76"/>
      <c r="HB65" s="76"/>
      <c r="HC65" s="76"/>
      <c r="HD65" s="76"/>
      <c r="HE65" s="76"/>
      <c r="HF65" s="76"/>
      <c r="HG65" s="76"/>
      <c r="HH65" s="76"/>
      <c r="HI65" s="76"/>
      <c r="HJ65" s="76"/>
      <c r="HK65" s="76"/>
      <c r="HL65" s="76"/>
      <c r="HM65" s="76"/>
      <c r="HN65" s="76"/>
      <c r="HO65" s="76"/>
      <c r="HP65" s="76"/>
      <c r="HQ65" s="76"/>
      <c r="HR65" s="76"/>
      <c r="HS65" s="76"/>
      <c r="HT65" s="76"/>
      <c r="HU65" s="76"/>
      <c r="HV65" s="76"/>
      <c r="HW65" s="76"/>
      <c r="HX65" s="76"/>
      <c r="HY65" s="76"/>
      <c r="HZ65" s="76"/>
      <c r="IA65" s="76"/>
      <c r="IB65" s="76"/>
      <c r="IC65" s="76"/>
      <c r="ID65" s="76"/>
      <c r="IE65" s="76"/>
      <c r="IF65" s="76"/>
      <c r="IG65" s="76"/>
      <c r="IH65" s="76"/>
      <c r="II65" s="76"/>
      <c r="IJ65" s="76"/>
      <c r="IK65" s="76"/>
      <c r="IL65" s="76"/>
      <c r="IM65" s="76"/>
      <c r="IN65" s="76"/>
      <c r="IO65" s="76"/>
      <c r="IP65" s="76"/>
    </row>
    <row r="66" spans="1:250">
      <c r="A66" s="102"/>
      <c r="B66" s="93" t="str">
        <f>'Anbieter A'!B66</f>
        <v>- 3 - 5 Jahre -&gt; (3 Punkte)</v>
      </c>
      <c r="C66" s="211"/>
      <c r="D66" s="220"/>
      <c r="E66" s="77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  <c r="EO66" s="76"/>
      <c r="EP66" s="76"/>
      <c r="EQ66" s="76"/>
      <c r="ER66" s="76"/>
      <c r="ES66" s="76"/>
      <c r="ET66" s="76"/>
      <c r="EU66" s="76"/>
      <c r="EV66" s="76"/>
      <c r="EW66" s="76"/>
      <c r="EX66" s="76"/>
      <c r="EY66" s="76"/>
      <c r="EZ66" s="76"/>
      <c r="FA66" s="76"/>
      <c r="FB66" s="76"/>
      <c r="FC66" s="76"/>
      <c r="FD66" s="76"/>
      <c r="FE66" s="76"/>
      <c r="FF66" s="76"/>
      <c r="FG66" s="76"/>
      <c r="FH66" s="76"/>
      <c r="FI66" s="76"/>
      <c r="FJ66" s="76"/>
      <c r="FK66" s="76"/>
      <c r="FL66" s="76"/>
      <c r="FM66" s="76"/>
      <c r="FN66" s="76"/>
      <c r="FO66" s="76"/>
      <c r="FP66" s="76"/>
      <c r="FQ66" s="76"/>
      <c r="FR66" s="76"/>
      <c r="FS66" s="76"/>
      <c r="FT66" s="76"/>
      <c r="FU66" s="76"/>
      <c r="FV66" s="76"/>
      <c r="FW66" s="76"/>
      <c r="FX66" s="76"/>
      <c r="FY66" s="76"/>
      <c r="FZ66" s="76"/>
      <c r="GA66" s="76"/>
      <c r="GB66" s="76"/>
      <c r="GC66" s="76"/>
      <c r="GD66" s="76"/>
      <c r="GE66" s="76"/>
      <c r="GF66" s="76"/>
      <c r="GG66" s="76"/>
      <c r="GH66" s="76"/>
      <c r="GI66" s="76"/>
      <c r="GJ66" s="76"/>
      <c r="GK66" s="76"/>
      <c r="GL66" s="76"/>
      <c r="GM66" s="76"/>
      <c r="GN66" s="76"/>
      <c r="GO66" s="76"/>
      <c r="GP66" s="76"/>
      <c r="GQ66" s="76"/>
      <c r="GR66" s="76"/>
      <c r="GS66" s="76"/>
      <c r="GT66" s="76"/>
      <c r="GU66" s="76"/>
      <c r="GV66" s="76"/>
      <c r="GW66" s="76"/>
      <c r="GX66" s="76"/>
      <c r="GY66" s="76"/>
      <c r="GZ66" s="76"/>
      <c r="HA66" s="76"/>
      <c r="HB66" s="76"/>
      <c r="HC66" s="76"/>
      <c r="HD66" s="76"/>
      <c r="HE66" s="76"/>
      <c r="HF66" s="76"/>
      <c r="HG66" s="76"/>
      <c r="HH66" s="76"/>
      <c r="HI66" s="76"/>
      <c r="HJ66" s="76"/>
      <c r="HK66" s="76"/>
      <c r="HL66" s="76"/>
      <c r="HM66" s="76"/>
      <c r="HN66" s="76"/>
      <c r="HO66" s="76"/>
      <c r="HP66" s="76"/>
      <c r="HQ66" s="76"/>
      <c r="HR66" s="76"/>
      <c r="HS66" s="76"/>
      <c r="HT66" s="76"/>
      <c r="HU66" s="76"/>
      <c r="HV66" s="76"/>
      <c r="HW66" s="76"/>
      <c r="HX66" s="76"/>
      <c r="HY66" s="76"/>
      <c r="HZ66" s="76"/>
      <c r="IA66" s="76"/>
      <c r="IB66" s="76"/>
      <c r="IC66" s="76"/>
      <c r="ID66" s="76"/>
      <c r="IE66" s="76"/>
      <c r="IF66" s="76"/>
      <c r="IG66" s="76"/>
      <c r="IH66" s="76"/>
      <c r="II66" s="76"/>
      <c r="IJ66" s="76"/>
      <c r="IK66" s="76"/>
      <c r="IL66" s="76"/>
      <c r="IM66" s="76"/>
      <c r="IN66" s="76"/>
      <c r="IO66" s="76"/>
      <c r="IP66" s="76"/>
    </row>
    <row r="67" spans="1:250">
      <c r="A67" s="102"/>
      <c r="B67" s="93" t="str">
        <f>'Anbieter A'!B67</f>
        <v>- 1 - 2 Jahre -&gt; (2 Punkt)</v>
      </c>
      <c r="C67" s="211"/>
      <c r="D67" s="220"/>
      <c r="E67" s="77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  <c r="EO67" s="76"/>
      <c r="EP67" s="76"/>
      <c r="EQ67" s="76"/>
      <c r="ER67" s="76"/>
      <c r="ES67" s="76"/>
      <c r="ET67" s="76"/>
      <c r="EU67" s="76"/>
      <c r="EV67" s="76"/>
      <c r="EW67" s="76"/>
      <c r="EX67" s="76"/>
      <c r="EY67" s="76"/>
      <c r="EZ67" s="76"/>
      <c r="FA67" s="76"/>
      <c r="FB67" s="76"/>
      <c r="FC67" s="76"/>
      <c r="FD67" s="76"/>
      <c r="FE67" s="76"/>
      <c r="FF67" s="76"/>
      <c r="FG67" s="76"/>
      <c r="FH67" s="76"/>
      <c r="FI67" s="76"/>
      <c r="FJ67" s="76"/>
      <c r="FK67" s="76"/>
      <c r="FL67" s="76"/>
      <c r="FM67" s="76"/>
      <c r="FN67" s="76"/>
      <c r="FO67" s="76"/>
      <c r="FP67" s="76"/>
      <c r="FQ67" s="76"/>
      <c r="FR67" s="76"/>
      <c r="FS67" s="76"/>
      <c r="FT67" s="76"/>
      <c r="FU67" s="76"/>
      <c r="FV67" s="76"/>
      <c r="FW67" s="76"/>
      <c r="FX67" s="76"/>
      <c r="FY67" s="76"/>
      <c r="FZ67" s="76"/>
      <c r="GA67" s="76"/>
      <c r="GB67" s="76"/>
      <c r="GC67" s="76"/>
      <c r="GD67" s="76"/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  <c r="HX67" s="76"/>
      <c r="HY67" s="76"/>
      <c r="HZ67" s="76"/>
      <c r="IA67" s="76"/>
      <c r="IB67" s="76"/>
      <c r="IC67" s="76"/>
      <c r="ID67" s="76"/>
      <c r="IE67" s="76"/>
      <c r="IF67" s="76"/>
      <c r="IG67" s="76"/>
      <c r="IH67" s="76"/>
      <c r="II67" s="76"/>
      <c r="IJ67" s="76"/>
      <c r="IK67" s="76"/>
      <c r="IL67" s="76"/>
      <c r="IM67" s="76"/>
      <c r="IN67" s="76"/>
      <c r="IO67" s="76"/>
      <c r="IP67" s="76"/>
    </row>
    <row r="68" spans="1:250">
      <c r="A68" s="102"/>
      <c r="B68" s="93" t="str">
        <f>'Anbieter A'!B68</f>
        <v>- &lt; 1 Jahr -&gt; (1 Punkte)</v>
      </c>
      <c r="C68" s="232"/>
      <c r="D68" s="221"/>
      <c r="E68" s="77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  <c r="ET68" s="76"/>
      <c r="EU68" s="76"/>
      <c r="EV68" s="76"/>
      <c r="EW68" s="76"/>
      <c r="EX68" s="76"/>
      <c r="EY68" s="76"/>
      <c r="EZ68" s="76"/>
      <c r="FA68" s="76"/>
      <c r="FB68" s="76"/>
      <c r="FC68" s="76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76"/>
      <c r="FO68" s="76"/>
      <c r="FP68" s="76"/>
      <c r="FQ68" s="76"/>
      <c r="FR68" s="76"/>
      <c r="FS68" s="76"/>
      <c r="FT68" s="76"/>
      <c r="FU68" s="76"/>
      <c r="FV68" s="76"/>
      <c r="FW68" s="76"/>
      <c r="FX68" s="76"/>
      <c r="FY68" s="76"/>
      <c r="FZ68" s="76"/>
      <c r="GA68" s="76"/>
      <c r="GB68" s="76"/>
      <c r="GC68" s="76"/>
      <c r="GD68" s="76"/>
      <c r="GE68" s="76"/>
      <c r="GF68" s="76"/>
      <c r="GG68" s="76"/>
      <c r="GH68" s="76"/>
      <c r="GI68" s="76"/>
      <c r="GJ68" s="76"/>
      <c r="GK68" s="76"/>
      <c r="GL68" s="76"/>
      <c r="GM68" s="76"/>
      <c r="GN68" s="76"/>
      <c r="GO68" s="76"/>
      <c r="GP68" s="76"/>
      <c r="GQ68" s="76"/>
      <c r="GR68" s="76"/>
      <c r="GS68" s="76"/>
      <c r="GT68" s="76"/>
      <c r="GU68" s="76"/>
      <c r="GV68" s="76"/>
      <c r="GW68" s="76"/>
      <c r="GX68" s="76"/>
      <c r="GY68" s="76"/>
      <c r="GZ68" s="76"/>
      <c r="HA68" s="76"/>
      <c r="HB68" s="76"/>
      <c r="HC68" s="76"/>
      <c r="HD68" s="76"/>
      <c r="HE68" s="76"/>
      <c r="HF68" s="76"/>
      <c r="HG68" s="76"/>
      <c r="HH68" s="76"/>
      <c r="HI68" s="76"/>
      <c r="HJ68" s="76"/>
      <c r="HK68" s="76"/>
      <c r="HL68" s="76"/>
      <c r="HM68" s="76"/>
      <c r="HN68" s="76"/>
      <c r="HO68" s="76"/>
      <c r="HP68" s="76"/>
      <c r="HQ68" s="76"/>
      <c r="HR68" s="76"/>
      <c r="HS68" s="76"/>
      <c r="HT68" s="76"/>
      <c r="HU68" s="76"/>
      <c r="HV68" s="76"/>
      <c r="HW68" s="76"/>
      <c r="HX68" s="76"/>
      <c r="HY68" s="76"/>
      <c r="HZ68" s="76"/>
      <c r="IA68" s="76"/>
      <c r="IB68" s="76"/>
      <c r="IC68" s="76"/>
      <c r="ID68" s="76"/>
      <c r="IE68" s="76"/>
      <c r="IF68" s="76"/>
      <c r="IG68" s="76"/>
      <c r="IH68" s="76"/>
      <c r="II68" s="76"/>
      <c r="IJ68" s="76"/>
      <c r="IK68" s="76"/>
      <c r="IL68" s="76"/>
      <c r="IM68" s="76"/>
      <c r="IN68" s="76"/>
      <c r="IO68" s="76"/>
      <c r="IP68" s="76"/>
    </row>
    <row r="69" spans="1:250" ht="4.5" customHeight="1">
      <c r="A69" s="102"/>
      <c r="B69" s="93"/>
      <c r="C69" s="93"/>
      <c r="D69" s="117"/>
      <c r="E69" s="77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76"/>
      <c r="EQ69" s="76"/>
      <c r="ER69" s="76"/>
      <c r="ES69" s="76"/>
      <c r="ET69" s="76"/>
      <c r="EU69" s="76"/>
      <c r="EV69" s="76"/>
      <c r="EW69" s="76"/>
      <c r="EX69" s="76"/>
      <c r="EY69" s="76"/>
      <c r="EZ69" s="76"/>
      <c r="FA69" s="76"/>
      <c r="FB69" s="76"/>
      <c r="FC69" s="76"/>
      <c r="FD69" s="76"/>
      <c r="FE69" s="76"/>
      <c r="FF69" s="76"/>
      <c r="FG69" s="76"/>
      <c r="FH69" s="76"/>
      <c r="FI69" s="76"/>
      <c r="FJ69" s="76"/>
      <c r="FK69" s="76"/>
      <c r="FL69" s="76"/>
      <c r="FM69" s="76"/>
      <c r="FN69" s="76"/>
      <c r="FO69" s="76"/>
      <c r="FP69" s="76"/>
      <c r="FQ69" s="76"/>
      <c r="FR69" s="76"/>
      <c r="FS69" s="76"/>
      <c r="FT69" s="76"/>
      <c r="FU69" s="76"/>
      <c r="FV69" s="76"/>
      <c r="FW69" s="76"/>
      <c r="FX69" s="76"/>
      <c r="FY69" s="76"/>
      <c r="FZ69" s="76"/>
      <c r="GA69" s="76"/>
      <c r="GB69" s="76"/>
      <c r="GC69" s="76"/>
      <c r="GD69" s="76"/>
      <c r="GE69" s="76"/>
      <c r="GF69" s="76"/>
      <c r="GG69" s="76"/>
      <c r="GH69" s="76"/>
      <c r="GI69" s="76"/>
      <c r="GJ69" s="76"/>
      <c r="GK69" s="76"/>
      <c r="GL69" s="76"/>
      <c r="GM69" s="76"/>
      <c r="GN69" s="76"/>
      <c r="GO69" s="76"/>
      <c r="GP69" s="76"/>
      <c r="GQ69" s="76"/>
      <c r="GR69" s="76"/>
      <c r="GS69" s="76"/>
      <c r="GT69" s="76"/>
      <c r="GU69" s="76"/>
      <c r="GV69" s="76"/>
      <c r="GW69" s="76"/>
      <c r="GX69" s="76"/>
      <c r="GY69" s="76"/>
      <c r="GZ69" s="76"/>
      <c r="HA69" s="76"/>
      <c r="HB69" s="76"/>
      <c r="HC69" s="76"/>
      <c r="HD69" s="76"/>
      <c r="HE69" s="76"/>
      <c r="HF69" s="76"/>
      <c r="HG69" s="76"/>
      <c r="HH69" s="76"/>
      <c r="HI69" s="76"/>
      <c r="HJ69" s="76"/>
      <c r="HK69" s="76"/>
      <c r="HL69" s="76"/>
      <c r="HM69" s="76"/>
      <c r="HN69" s="76"/>
      <c r="HO69" s="76"/>
      <c r="HP69" s="76"/>
      <c r="HQ69" s="76"/>
      <c r="HR69" s="76"/>
      <c r="HS69" s="76"/>
      <c r="HT69" s="76"/>
      <c r="HU69" s="76"/>
      <c r="HV69" s="76"/>
      <c r="HW69" s="76"/>
      <c r="HX69" s="76"/>
      <c r="HY69" s="76"/>
      <c r="HZ69" s="76"/>
      <c r="IA69" s="76"/>
      <c r="IB69" s="76"/>
      <c r="IC69" s="76"/>
      <c r="ID69" s="76"/>
      <c r="IE69" s="76"/>
      <c r="IF69" s="76"/>
      <c r="IG69" s="76"/>
      <c r="IH69" s="76"/>
      <c r="II69" s="76"/>
      <c r="IJ69" s="76"/>
      <c r="IK69" s="76"/>
      <c r="IL69" s="76"/>
      <c r="IM69" s="76"/>
      <c r="IN69" s="76"/>
      <c r="IO69" s="76"/>
      <c r="IP69" s="76"/>
    </row>
    <row r="70" spans="1:250" ht="25.5">
      <c r="A70" s="102"/>
      <c r="B70" s="95" t="s">
        <v>33</v>
      </c>
      <c r="C70" s="107"/>
      <c r="D70" s="107"/>
      <c r="E70" s="77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6"/>
      <c r="GB70" s="76"/>
      <c r="GC70" s="76"/>
      <c r="GD70" s="76"/>
      <c r="GE70" s="76"/>
      <c r="GF70" s="76"/>
      <c r="GG70" s="76"/>
      <c r="GH70" s="76"/>
      <c r="GI70" s="76"/>
      <c r="GJ70" s="76"/>
      <c r="GK70" s="76"/>
      <c r="GL70" s="76"/>
      <c r="GM70" s="76"/>
      <c r="GN70" s="76"/>
      <c r="GO70" s="76"/>
      <c r="GP70" s="76"/>
      <c r="GQ70" s="76"/>
      <c r="GR70" s="76"/>
      <c r="GS70" s="76"/>
      <c r="GT70" s="76"/>
      <c r="GU70" s="76"/>
      <c r="GV70" s="76"/>
      <c r="GW70" s="76"/>
      <c r="GX70" s="76"/>
      <c r="GY70" s="76"/>
      <c r="GZ70" s="76"/>
      <c r="HA70" s="76"/>
      <c r="HB70" s="76"/>
      <c r="HC70" s="76"/>
      <c r="HD70" s="76"/>
      <c r="HE70" s="76"/>
      <c r="HF70" s="76"/>
      <c r="HG70" s="76"/>
      <c r="HH70" s="76"/>
      <c r="HI70" s="76"/>
      <c r="HJ70" s="76"/>
      <c r="HK70" s="76"/>
      <c r="HL70" s="76"/>
      <c r="HM70" s="76"/>
      <c r="HN70" s="76"/>
      <c r="HO70" s="76"/>
      <c r="HP70" s="76"/>
      <c r="HQ70" s="76"/>
      <c r="HR70" s="76"/>
      <c r="HS70" s="76"/>
      <c r="HT70" s="76"/>
      <c r="HU70" s="76"/>
      <c r="HV70" s="76"/>
      <c r="HW70" s="76"/>
      <c r="HX70" s="76"/>
      <c r="HY70" s="76"/>
      <c r="HZ70" s="76"/>
      <c r="IA70" s="76"/>
      <c r="IB70" s="76"/>
      <c r="IC70" s="76"/>
      <c r="ID70" s="76"/>
      <c r="IE70" s="76"/>
      <c r="IF70" s="76"/>
      <c r="IG70" s="76"/>
      <c r="IH70" s="76"/>
      <c r="II70" s="76"/>
      <c r="IJ70" s="76"/>
      <c r="IK70" s="76"/>
      <c r="IL70" s="76"/>
      <c r="IM70" s="76"/>
      <c r="IN70" s="76"/>
      <c r="IO70" s="76"/>
      <c r="IP70" s="76"/>
    </row>
    <row r="71" spans="1:250" ht="6" customHeight="1">
      <c r="A71" s="76"/>
      <c r="B71" s="102"/>
      <c r="C71" s="102"/>
      <c r="D71" s="76"/>
      <c r="E71" s="77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  <c r="EO71" s="76"/>
      <c r="EP71" s="76"/>
      <c r="EQ71" s="76"/>
      <c r="ER71" s="76"/>
      <c r="ES71" s="76"/>
      <c r="ET71" s="76"/>
      <c r="EU71" s="76"/>
      <c r="EV71" s="76"/>
      <c r="EW71" s="76"/>
      <c r="EX71" s="76"/>
      <c r="EY71" s="76"/>
      <c r="EZ71" s="76"/>
      <c r="FA71" s="76"/>
      <c r="FB71" s="76"/>
      <c r="FC71" s="76"/>
      <c r="FD71" s="76"/>
      <c r="FE71" s="76"/>
      <c r="FF71" s="76"/>
      <c r="FG71" s="76"/>
      <c r="FH71" s="76"/>
      <c r="FI71" s="76"/>
      <c r="FJ71" s="76"/>
      <c r="FK71" s="76"/>
      <c r="FL71" s="76"/>
      <c r="FM71" s="76"/>
      <c r="FN71" s="76"/>
      <c r="FO71" s="76"/>
      <c r="FP71" s="76"/>
      <c r="FQ71" s="76"/>
      <c r="FR71" s="76"/>
      <c r="FS71" s="76"/>
      <c r="FT71" s="76"/>
      <c r="FU71" s="76"/>
      <c r="FV71" s="76"/>
      <c r="FW71" s="76"/>
      <c r="FX71" s="76"/>
      <c r="FY71" s="76"/>
      <c r="FZ71" s="76"/>
      <c r="GA71" s="76"/>
      <c r="GB71" s="76"/>
      <c r="GC71" s="76"/>
      <c r="GD71" s="76"/>
      <c r="GE71" s="76"/>
      <c r="GF71" s="76"/>
      <c r="GG71" s="76"/>
      <c r="GH71" s="76"/>
      <c r="GI71" s="76"/>
      <c r="GJ71" s="76"/>
      <c r="GK71" s="76"/>
      <c r="GL71" s="76"/>
      <c r="GM71" s="76"/>
      <c r="GN71" s="76"/>
      <c r="GO71" s="76"/>
      <c r="GP71" s="76"/>
      <c r="GQ71" s="76"/>
      <c r="GR71" s="76"/>
      <c r="GS71" s="76"/>
      <c r="GT71" s="76"/>
      <c r="GU71" s="76"/>
      <c r="GV71" s="76"/>
      <c r="GW71" s="76"/>
      <c r="GX71" s="76"/>
      <c r="GY71" s="76"/>
      <c r="GZ71" s="76"/>
      <c r="HA71" s="76"/>
      <c r="HB71" s="76"/>
      <c r="HC71" s="76"/>
      <c r="HD71" s="76"/>
      <c r="HE71" s="76"/>
      <c r="HF71" s="76"/>
      <c r="HG71" s="76"/>
      <c r="HH71" s="76"/>
      <c r="HI71" s="76"/>
      <c r="HJ71" s="76"/>
      <c r="HK71" s="76"/>
      <c r="HL71" s="76"/>
      <c r="HM71" s="76"/>
      <c r="HN71" s="76"/>
      <c r="HO71" s="76"/>
      <c r="HP71" s="76"/>
      <c r="HQ71" s="76"/>
      <c r="HR71" s="76"/>
      <c r="HS71" s="76"/>
      <c r="HT71" s="76"/>
      <c r="HU71" s="76"/>
      <c r="HV71" s="76"/>
      <c r="HW71" s="76"/>
      <c r="HX71" s="76"/>
      <c r="HY71" s="76"/>
      <c r="HZ71" s="76"/>
      <c r="IA71" s="76"/>
      <c r="IB71" s="76"/>
      <c r="IC71" s="76"/>
      <c r="ID71" s="76"/>
      <c r="IE71" s="76"/>
      <c r="IF71" s="76"/>
      <c r="IG71" s="76"/>
      <c r="IH71" s="76"/>
      <c r="II71" s="76"/>
      <c r="IJ71" s="76"/>
      <c r="IK71" s="76"/>
      <c r="IL71" s="76"/>
      <c r="IM71" s="76"/>
      <c r="IN71" s="76"/>
      <c r="IO71" s="76"/>
      <c r="IP71" s="76"/>
    </row>
    <row r="72" spans="1:250" ht="18.95" customHeight="1">
      <c r="A72" s="78" t="str">
        <f>'Anbieter A'!A72</f>
        <v>Nachhaltigkeit</v>
      </c>
      <c r="B72" s="108"/>
      <c r="C72" s="108"/>
      <c r="D72" s="79" t="s">
        <v>21</v>
      </c>
      <c r="E72" s="127" t="e">
        <f>ROUND(D76*C74+D81*C81,1)</f>
        <v>#DIV/0!</v>
      </c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  <c r="EO72" s="76"/>
      <c r="EP72" s="76"/>
      <c r="EQ72" s="76"/>
      <c r="ER72" s="76"/>
      <c r="ES72" s="76"/>
      <c r="ET72" s="76"/>
      <c r="EU72" s="76"/>
      <c r="EV72" s="76"/>
      <c r="EW72" s="76"/>
      <c r="EX72" s="76"/>
      <c r="EY72" s="76"/>
      <c r="EZ72" s="76"/>
      <c r="FA72" s="76"/>
      <c r="FB72" s="76"/>
      <c r="FC72" s="76"/>
      <c r="FD72" s="76"/>
      <c r="FE72" s="76"/>
      <c r="FF72" s="76"/>
      <c r="FG72" s="76"/>
      <c r="FH72" s="76"/>
      <c r="FI72" s="76"/>
      <c r="FJ72" s="76"/>
      <c r="FK72" s="76"/>
      <c r="FL72" s="76"/>
      <c r="FM72" s="76"/>
      <c r="FN72" s="76"/>
      <c r="FO72" s="76"/>
      <c r="FP72" s="76"/>
      <c r="FQ72" s="76"/>
      <c r="FR72" s="76"/>
      <c r="FS72" s="76"/>
      <c r="FT72" s="76"/>
      <c r="FU72" s="76"/>
      <c r="FV72" s="76"/>
      <c r="FW72" s="76"/>
      <c r="FX72" s="76"/>
      <c r="FY72" s="76"/>
      <c r="FZ72" s="76"/>
      <c r="GA72" s="76"/>
      <c r="GB72" s="76"/>
      <c r="GC72" s="76"/>
      <c r="GD72" s="76"/>
      <c r="GE72" s="76"/>
      <c r="GF72" s="76"/>
      <c r="GG72" s="76"/>
      <c r="GH72" s="76"/>
      <c r="GI72" s="76"/>
      <c r="GJ72" s="76"/>
      <c r="GK72" s="76"/>
      <c r="GL72" s="76"/>
      <c r="GM72" s="76"/>
      <c r="GN72" s="76"/>
      <c r="GO72" s="76"/>
      <c r="GP72" s="76"/>
      <c r="GQ72" s="76"/>
      <c r="GR72" s="76"/>
      <c r="GS72" s="76"/>
      <c r="GT72" s="76"/>
      <c r="GU72" s="76"/>
      <c r="GV72" s="76"/>
      <c r="GW72" s="76"/>
      <c r="GX72" s="76"/>
      <c r="GY72" s="76"/>
      <c r="GZ72" s="76"/>
      <c r="HA72" s="76"/>
      <c r="HB72" s="76"/>
      <c r="HC72" s="76"/>
      <c r="HD72" s="76"/>
      <c r="HE72" s="76"/>
      <c r="HF72" s="76"/>
      <c r="HG72" s="76"/>
      <c r="HH72" s="76"/>
      <c r="HI72" s="76"/>
      <c r="HJ72" s="76"/>
      <c r="HK72" s="76"/>
      <c r="HL72" s="76"/>
      <c r="HM72" s="76"/>
      <c r="HN72" s="76"/>
      <c r="HO72" s="76"/>
      <c r="HP72" s="76"/>
      <c r="HQ72" s="76"/>
      <c r="HR72" s="76"/>
      <c r="HS72" s="76"/>
      <c r="HT72" s="76"/>
      <c r="HU72" s="76"/>
      <c r="HV72" s="76"/>
      <c r="HW72" s="76"/>
      <c r="HX72" s="76"/>
      <c r="HY72" s="76"/>
      <c r="HZ72" s="76"/>
      <c r="IA72" s="76"/>
      <c r="IB72" s="76"/>
      <c r="IC72" s="76"/>
      <c r="ID72" s="76"/>
      <c r="IE72" s="76"/>
      <c r="IF72" s="76"/>
      <c r="IG72" s="76"/>
      <c r="IH72" s="76"/>
      <c r="II72" s="76"/>
      <c r="IJ72" s="76"/>
      <c r="IK72" s="76"/>
      <c r="IL72" s="76"/>
      <c r="IM72" s="76"/>
      <c r="IN72" s="76"/>
      <c r="IO72" s="76"/>
      <c r="IP72" s="76"/>
    </row>
    <row r="73" spans="1:250" ht="18.95" customHeight="1">
      <c r="A73" s="80" t="str">
        <f>'Anbieter A'!A73</f>
        <v xml:space="preserve">Soziale Nachhaltigkeit, Ausbildung Lernende
</v>
      </c>
      <c r="B73" s="76"/>
      <c r="C73" s="81" t="s">
        <v>51</v>
      </c>
      <c r="D73" s="81"/>
      <c r="E73" s="77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  <c r="EO73" s="76"/>
      <c r="EP73" s="76"/>
      <c r="EQ73" s="76"/>
      <c r="ER73" s="76"/>
      <c r="ES73" s="76"/>
      <c r="ET73" s="76"/>
      <c r="EU73" s="76"/>
      <c r="EV73" s="76"/>
      <c r="EW73" s="76"/>
      <c r="EX73" s="76"/>
      <c r="EY73" s="76"/>
      <c r="EZ73" s="76"/>
      <c r="FA73" s="76"/>
      <c r="FB73" s="76"/>
      <c r="FC73" s="76"/>
      <c r="FD73" s="76"/>
      <c r="FE73" s="76"/>
      <c r="FF73" s="76"/>
      <c r="FG73" s="76"/>
      <c r="FH73" s="76"/>
      <c r="FI73" s="76"/>
      <c r="FJ73" s="76"/>
      <c r="FK73" s="76"/>
      <c r="FL73" s="76"/>
      <c r="FM73" s="76"/>
      <c r="FN73" s="76"/>
      <c r="FO73" s="76"/>
      <c r="FP73" s="76"/>
      <c r="FQ73" s="76"/>
      <c r="FR73" s="76"/>
      <c r="FS73" s="76"/>
      <c r="FT73" s="76"/>
      <c r="FU73" s="76"/>
      <c r="FV73" s="76"/>
      <c r="FW73" s="76"/>
      <c r="FX73" s="76"/>
      <c r="FY73" s="76"/>
      <c r="FZ73" s="76"/>
      <c r="GA73" s="76"/>
      <c r="GB73" s="76"/>
      <c r="GC73" s="76"/>
      <c r="GD73" s="76"/>
      <c r="GE73" s="76"/>
      <c r="GF73" s="76"/>
      <c r="GG73" s="76"/>
      <c r="GH73" s="76"/>
      <c r="GI73" s="76"/>
      <c r="GJ73" s="76"/>
      <c r="GK73" s="76"/>
      <c r="GL73" s="76"/>
      <c r="GM73" s="76"/>
      <c r="GN73" s="76"/>
      <c r="GO73" s="76"/>
      <c r="GP73" s="76"/>
      <c r="GQ73" s="76"/>
      <c r="GR73" s="76"/>
      <c r="GS73" s="76"/>
      <c r="GT73" s="76"/>
      <c r="GU73" s="76"/>
      <c r="GV73" s="76"/>
      <c r="GW73" s="76"/>
      <c r="GX73" s="76"/>
      <c r="GY73" s="76"/>
      <c r="GZ73" s="76"/>
      <c r="HA73" s="76"/>
      <c r="HB73" s="76"/>
      <c r="HC73" s="76"/>
      <c r="HD73" s="76"/>
      <c r="HE73" s="76"/>
      <c r="HF73" s="76"/>
      <c r="HG73" s="76"/>
      <c r="HH73" s="76"/>
      <c r="HI73" s="76"/>
      <c r="HJ73" s="76"/>
      <c r="HK73" s="76"/>
      <c r="HL73" s="76"/>
      <c r="HM73" s="76"/>
      <c r="HN73" s="76"/>
      <c r="HO73" s="76"/>
      <c r="HP73" s="76"/>
      <c r="HQ73" s="76"/>
      <c r="HR73" s="76"/>
      <c r="HS73" s="76"/>
      <c r="HT73" s="76"/>
      <c r="HU73" s="76"/>
      <c r="HV73" s="76"/>
      <c r="HW73" s="76"/>
      <c r="HX73" s="76"/>
      <c r="HY73" s="76"/>
      <c r="HZ73" s="76"/>
      <c r="IA73" s="76"/>
      <c r="IB73" s="76"/>
      <c r="IC73" s="76"/>
      <c r="ID73" s="76"/>
      <c r="IE73" s="76"/>
      <c r="IF73" s="76"/>
      <c r="IG73" s="76"/>
      <c r="IH73" s="76"/>
      <c r="II73" s="76"/>
      <c r="IJ73" s="76"/>
      <c r="IK73" s="76"/>
      <c r="IL73" s="76"/>
      <c r="IM73" s="76"/>
      <c r="IN73" s="76"/>
      <c r="IO73" s="76"/>
      <c r="IP73" s="76"/>
    </row>
    <row r="74" spans="1:250">
      <c r="A74" s="102"/>
      <c r="B74" s="118" t="str">
        <f>'Anbieter A'!B74</f>
        <v>- Anzahl Vollzeitstellen (inkl. Lernende) im Bereich amtliche Vermessung</v>
      </c>
      <c r="C74" s="222">
        <f>Zusammenfassung!D40</f>
        <v>0.66666666666666663</v>
      </c>
      <c r="D74" s="152"/>
      <c r="E74" s="77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  <c r="EO74" s="76"/>
      <c r="EP74" s="76"/>
      <c r="EQ74" s="76"/>
      <c r="ER74" s="76"/>
      <c r="ES74" s="76"/>
      <c r="ET74" s="76"/>
      <c r="EU74" s="76"/>
      <c r="EV74" s="76"/>
      <c r="EW74" s="76"/>
      <c r="EX74" s="76"/>
      <c r="EY74" s="76"/>
      <c r="EZ74" s="76"/>
      <c r="FA74" s="76"/>
      <c r="FB74" s="76"/>
      <c r="FC74" s="76"/>
      <c r="FD74" s="76"/>
      <c r="FE74" s="76"/>
      <c r="FF74" s="76"/>
      <c r="FG74" s="76"/>
      <c r="FH74" s="76"/>
      <c r="FI74" s="76"/>
      <c r="FJ74" s="76"/>
      <c r="FK74" s="76"/>
      <c r="FL74" s="76"/>
      <c r="FM74" s="76"/>
      <c r="FN74" s="76"/>
      <c r="FO74" s="76"/>
      <c r="FP74" s="76"/>
      <c r="FQ74" s="76"/>
      <c r="FR74" s="76"/>
      <c r="FS74" s="76"/>
      <c r="FT74" s="76"/>
      <c r="FU74" s="76"/>
      <c r="FV74" s="76"/>
      <c r="FW74" s="76"/>
      <c r="FX74" s="76"/>
      <c r="FY74" s="76"/>
      <c r="FZ74" s="76"/>
      <c r="GA74" s="76"/>
      <c r="GB74" s="76"/>
      <c r="GC74" s="76"/>
      <c r="GD74" s="76"/>
      <c r="GE74" s="76"/>
      <c r="GF74" s="76"/>
      <c r="GG74" s="76"/>
      <c r="GH74" s="76"/>
      <c r="GI74" s="76"/>
      <c r="GJ74" s="76"/>
      <c r="GK74" s="76"/>
      <c r="GL74" s="76"/>
      <c r="GM74" s="76"/>
      <c r="GN74" s="76"/>
      <c r="GO74" s="76"/>
      <c r="GP74" s="76"/>
      <c r="GQ74" s="76"/>
      <c r="GR74" s="76"/>
      <c r="GS74" s="76"/>
      <c r="GT74" s="76"/>
      <c r="GU74" s="76"/>
      <c r="GV74" s="76"/>
      <c r="GW74" s="76"/>
      <c r="GX74" s="76"/>
      <c r="GY74" s="76"/>
      <c r="GZ74" s="76"/>
      <c r="HA74" s="76"/>
      <c r="HB74" s="76"/>
      <c r="HC74" s="76"/>
      <c r="HD74" s="76"/>
      <c r="HE74" s="76"/>
      <c r="HF74" s="76"/>
      <c r="HG74" s="76"/>
      <c r="HH74" s="76"/>
      <c r="HI74" s="76"/>
      <c r="HJ74" s="76"/>
      <c r="HK74" s="76"/>
      <c r="HL74" s="76"/>
      <c r="HM74" s="76"/>
      <c r="HN74" s="76"/>
      <c r="HO74" s="76"/>
      <c r="HP74" s="76"/>
      <c r="HQ74" s="76"/>
      <c r="HR74" s="76"/>
      <c r="HS74" s="76"/>
      <c r="HT74" s="76"/>
      <c r="HU74" s="76"/>
      <c r="HV74" s="76"/>
      <c r="HW74" s="76"/>
      <c r="HX74" s="76"/>
      <c r="HY74" s="76"/>
      <c r="HZ74" s="76"/>
      <c r="IA74" s="76"/>
      <c r="IB74" s="76"/>
      <c r="IC74" s="76"/>
      <c r="ID74" s="76"/>
      <c r="IE74" s="76"/>
      <c r="IF74" s="76"/>
      <c r="IG74" s="76"/>
      <c r="IH74" s="76"/>
      <c r="II74" s="76"/>
      <c r="IJ74" s="76"/>
      <c r="IK74" s="76"/>
      <c r="IL74" s="76"/>
      <c r="IM74" s="76"/>
      <c r="IN74" s="76"/>
      <c r="IO74" s="76"/>
      <c r="IP74" s="76"/>
    </row>
    <row r="75" spans="1:250">
      <c r="A75" s="102"/>
      <c r="B75" s="129" t="str">
        <f>'Anbieter A'!B75</f>
        <v>- Davon Ausbildungsplätze für Lernende «GeomatikerIn EFZ (Schwerpunkt Vermessung)»</v>
      </c>
      <c r="C75" s="223"/>
      <c r="D75" s="152"/>
      <c r="E75" s="77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6"/>
      <c r="DE75" s="76"/>
      <c r="DF75" s="76"/>
      <c r="DG75" s="76"/>
      <c r="DH75" s="76"/>
      <c r="DI75" s="76"/>
      <c r="DJ75" s="76"/>
      <c r="DK75" s="76"/>
      <c r="DL75" s="76"/>
      <c r="DM75" s="76"/>
      <c r="DN75" s="76"/>
      <c r="DO75" s="76"/>
      <c r="DP75" s="76"/>
      <c r="DQ75" s="76"/>
      <c r="DR75" s="76"/>
      <c r="DS75" s="76"/>
      <c r="DT75" s="76"/>
      <c r="DU75" s="76"/>
      <c r="DV75" s="76"/>
      <c r="DW75" s="76"/>
      <c r="DX75" s="76"/>
      <c r="DY75" s="76"/>
      <c r="DZ75" s="76"/>
      <c r="EA75" s="76"/>
      <c r="EB75" s="76"/>
      <c r="EC75" s="76"/>
      <c r="ED75" s="76"/>
      <c r="EE75" s="76"/>
      <c r="EF75" s="76"/>
      <c r="EG75" s="76"/>
      <c r="EH75" s="76"/>
      <c r="EI75" s="76"/>
      <c r="EJ75" s="76"/>
      <c r="EK75" s="76"/>
      <c r="EL75" s="76"/>
      <c r="EM75" s="76"/>
      <c r="EN75" s="76"/>
      <c r="EO75" s="76"/>
      <c r="EP75" s="76"/>
      <c r="EQ75" s="76"/>
      <c r="ER75" s="76"/>
      <c r="ES75" s="76"/>
      <c r="ET75" s="76"/>
      <c r="EU75" s="76"/>
      <c r="EV75" s="76"/>
      <c r="EW75" s="76"/>
      <c r="EX75" s="76"/>
      <c r="EY75" s="76"/>
      <c r="EZ75" s="76"/>
      <c r="FA75" s="76"/>
      <c r="FB75" s="76"/>
      <c r="FC75" s="76"/>
      <c r="FD75" s="76"/>
      <c r="FE75" s="76"/>
      <c r="FF75" s="76"/>
      <c r="FG75" s="76"/>
      <c r="FH75" s="76"/>
      <c r="FI75" s="76"/>
      <c r="FJ75" s="76"/>
      <c r="FK75" s="76"/>
      <c r="FL75" s="76"/>
      <c r="FM75" s="76"/>
      <c r="FN75" s="76"/>
      <c r="FO75" s="76"/>
      <c r="FP75" s="76"/>
      <c r="FQ75" s="76"/>
      <c r="FR75" s="76"/>
      <c r="FS75" s="76"/>
      <c r="FT75" s="76"/>
      <c r="FU75" s="76"/>
      <c r="FV75" s="76"/>
      <c r="FW75" s="76"/>
      <c r="FX75" s="76"/>
      <c r="FY75" s="76"/>
      <c r="FZ75" s="76"/>
      <c r="GA75" s="76"/>
      <c r="GB75" s="76"/>
      <c r="GC75" s="76"/>
      <c r="GD75" s="76"/>
      <c r="GE75" s="76"/>
      <c r="GF75" s="76"/>
      <c r="GG75" s="76"/>
      <c r="GH75" s="76"/>
      <c r="GI75" s="76"/>
      <c r="GJ75" s="76"/>
      <c r="GK75" s="76"/>
      <c r="GL75" s="76"/>
      <c r="GM75" s="76"/>
      <c r="GN75" s="76"/>
      <c r="GO75" s="76"/>
      <c r="GP75" s="76"/>
      <c r="GQ75" s="76"/>
      <c r="GR75" s="76"/>
      <c r="GS75" s="76"/>
      <c r="GT75" s="76"/>
      <c r="GU75" s="76"/>
      <c r="GV75" s="76"/>
      <c r="GW75" s="76"/>
      <c r="GX75" s="76"/>
      <c r="GY75" s="76"/>
      <c r="GZ75" s="76"/>
      <c r="HA75" s="76"/>
      <c r="HB75" s="76"/>
      <c r="HC75" s="76"/>
      <c r="HD75" s="76"/>
      <c r="HE75" s="76"/>
      <c r="HF75" s="76"/>
      <c r="HG75" s="76"/>
      <c r="HH75" s="76"/>
      <c r="HI75" s="76"/>
      <c r="HJ75" s="76"/>
      <c r="HK75" s="76"/>
      <c r="HL75" s="76"/>
      <c r="HM75" s="76"/>
      <c r="HN75" s="76"/>
      <c r="HO75" s="76"/>
      <c r="HP75" s="76"/>
      <c r="HQ75" s="76"/>
      <c r="HR75" s="76"/>
      <c r="HS75" s="76"/>
      <c r="HT75" s="76"/>
      <c r="HU75" s="76"/>
      <c r="HV75" s="76"/>
      <c r="HW75" s="76"/>
      <c r="HX75" s="76"/>
      <c r="HY75" s="76"/>
      <c r="HZ75" s="76"/>
      <c r="IA75" s="76"/>
      <c r="IB75" s="76"/>
      <c r="IC75" s="76"/>
      <c r="ID75" s="76"/>
      <c r="IE75" s="76"/>
      <c r="IF75" s="76"/>
      <c r="IG75" s="76"/>
      <c r="IH75" s="76"/>
      <c r="II75" s="76"/>
      <c r="IJ75" s="76"/>
      <c r="IK75" s="76"/>
      <c r="IL75" s="76"/>
      <c r="IM75" s="76"/>
      <c r="IN75" s="76"/>
      <c r="IO75" s="76"/>
      <c r="IP75" s="76"/>
    </row>
    <row r="76" spans="1:250">
      <c r="A76" s="102"/>
      <c r="B76" s="129"/>
      <c r="C76" s="166" t="s">
        <v>95</v>
      </c>
      <c r="D76" s="164" t="e">
        <f>ROUND(IF((D75/D74)&lt;=0.4,12.5*(D75/D74),IF((D75/D74)&gt;0.4,5)),1)</f>
        <v>#DIV/0!</v>
      </c>
      <c r="E76" s="77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6"/>
      <c r="CG76" s="76"/>
      <c r="CH76" s="76"/>
      <c r="CI76" s="76"/>
      <c r="CJ76" s="76"/>
      <c r="CK76" s="76"/>
      <c r="CL76" s="76"/>
      <c r="CM76" s="76"/>
      <c r="CN76" s="76"/>
      <c r="CO76" s="76"/>
      <c r="CP76" s="76"/>
      <c r="CQ76" s="76"/>
      <c r="CR76" s="76"/>
      <c r="CS76" s="76"/>
      <c r="CT76" s="76"/>
      <c r="CU76" s="76"/>
      <c r="CV76" s="76"/>
      <c r="CW76" s="76"/>
      <c r="CX76" s="76"/>
      <c r="CY76" s="76"/>
      <c r="CZ76" s="76"/>
      <c r="DA76" s="76"/>
      <c r="DB76" s="76"/>
      <c r="DC76" s="76"/>
      <c r="DD76" s="76"/>
      <c r="DE76" s="76"/>
      <c r="DF76" s="76"/>
      <c r="DG76" s="76"/>
      <c r="DH76" s="76"/>
      <c r="DI76" s="76"/>
      <c r="DJ76" s="76"/>
      <c r="DK76" s="76"/>
      <c r="DL76" s="76"/>
      <c r="DM76" s="76"/>
      <c r="DN76" s="76"/>
      <c r="DO76" s="76"/>
      <c r="DP76" s="76"/>
      <c r="DQ76" s="76"/>
      <c r="DR76" s="76"/>
      <c r="DS76" s="76"/>
      <c r="DT76" s="76"/>
      <c r="DU76" s="76"/>
      <c r="DV76" s="76"/>
      <c r="DW76" s="76"/>
      <c r="DX76" s="76"/>
      <c r="DY76" s="76"/>
      <c r="DZ76" s="76"/>
      <c r="EA76" s="76"/>
      <c r="EB76" s="76"/>
      <c r="EC76" s="76"/>
      <c r="ED76" s="76"/>
      <c r="EE76" s="76"/>
      <c r="EF76" s="76"/>
      <c r="EG76" s="76"/>
      <c r="EH76" s="76"/>
      <c r="EI76" s="76"/>
      <c r="EJ76" s="76"/>
      <c r="EK76" s="76"/>
      <c r="EL76" s="76"/>
      <c r="EM76" s="76"/>
      <c r="EN76" s="76"/>
      <c r="EO76" s="76"/>
      <c r="EP76" s="76"/>
      <c r="EQ76" s="76"/>
      <c r="ER76" s="76"/>
      <c r="ES76" s="76"/>
      <c r="ET76" s="76"/>
      <c r="EU76" s="76"/>
      <c r="EV76" s="76"/>
      <c r="EW76" s="76"/>
      <c r="EX76" s="76"/>
      <c r="EY76" s="76"/>
      <c r="EZ76" s="76"/>
      <c r="FA76" s="76"/>
      <c r="FB76" s="76"/>
      <c r="FC76" s="76"/>
      <c r="FD76" s="76"/>
      <c r="FE76" s="76"/>
      <c r="FF76" s="76"/>
      <c r="FG76" s="76"/>
      <c r="FH76" s="76"/>
      <c r="FI76" s="76"/>
      <c r="FJ76" s="76"/>
      <c r="FK76" s="76"/>
      <c r="FL76" s="76"/>
      <c r="FM76" s="76"/>
      <c r="FN76" s="76"/>
      <c r="FO76" s="76"/>
      <c r="FP76" s="76"/>
      <c r="FQ76" s="76"/>
      <c r="FR76" s="76"/>
      <c r="FS76" s="76"/>
      <c r="FT76" s="76"/>
      <c r="FU76" s="76"/>
      <c r="FV76" s="76"/>
      <c r="FW76" s="76"/>
      <c r="FX76" s="76"/>
      <c r="FY76" s="76"/>
      <c r="FZ76" s="76"/>
      <c r="GA76" s="76"/>
      <c r="GB76" s="76"/>
      <c r="GC76" s="76"/>
      <c r="GD76" s="76"/>
      <c r="GE76" s="76"/>
      <c r="GF76" s="76"/>
      <c r="GG76" s="76"/>
      <c r="GH76" s="76"/>
      <c r="GI76" s="76"/>
      <c r="GJ76" s="76"/>
      <c r="GK76" s="76"/>
      <c r="GL76" s="76"/>
      <c r="GM76" s="76"/>
      <c r="GN76" s="76"/>
      <c r="GO76" s="76"/>
      <c r="GP76" s="76"/>
      <c r="GQ76" s="76"/>
      <c r="GR76" s="76"/>
      <c r="GS76" s="76"/>
      <c r="GT76" s="76"/>
      <c r="GU76" s="76"/>
      <c r="GV76" s="76"/>
      <c r="GW76" s="76"/>
      <c r="GX76" s="76"/>
      <c r="GY76" s="76"/>
      <c r="GZ76" s="76"/>
      <c r="HA76" s="76"/>
      <c r="HB76" s="76"/>
      <c r="HC76" s="76"/>
      <c r="HD76" s="76"/>
      <c r="HE76" s="76"/>
      <c r="HF76" s="76"/>
      <c r="HG76" s="76"/>
      <c r="HH76" s="76"/>
      <c r="HI76" s="76"/>
      <c r="HJ76" s="76"/>
      <c r="HK76" s="76"/>
      <c r="HL76" s="76"/>
      <c r="HM76" s="76"/>
      <c r="HN76" s="76"/>
      <c r="HO76" s="76"/>
      <c r="HP76" s="76"/>
      <c r="HQ76" s="76"/>
      <c r="HR76" s="76"/>
      <c r="HS76" s="76"/>
      <c r="HT76" s="76"/>
      <c r="HU76" s="76"/>
      <c r="HV76" s="76"/>
      <c r="HW76" s="76"/>
      <c r="HX76" s="76"/>
      <c r="HY76" s="76"/>
      <c r="HZ76" s="76"/>
      <c r="IA76" s="76"/>
      <c r="IB76" s="76"/>
      <c r="IC76" s="76"/>
      <c r="ID76" s="76"/>
      <c r="IE76" s="76"/>
      <c r="IF76" s="76"/>
      <c r="IG76" s="76"/>
      <c r="IH76" s="76"/>
      <c r="II76" s="76"/>
      <c r="IJ76" s="76"/>
      <c r="IK76" s="76"/>
      <c r="IL76" s="76"/>
      <c r="IM76" s="76"/>
      <c r="IN76" s="76"/>
      <c r="IO76" s="76"/>
      <c r="IP76" s="76"/>
    </row>
    <row r="77" spans="1:250" ht="4.5" customHeight="1">
      <c r="A77" s="102"/>
      <c r="B77" s="119"/>
      <c r="C77" s="119"/>
      <c r="D77" s="103"/>
      <c r="E77" s="77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6"/>
      <c r="CG77" s="76"/>
      <c r="CH77" s="76"/>
      <c r="CI77" s="76"/>
      <c r="CJ77" s="76"/>
      <c r="CK77" s="76"/>
      <c r="CL77" s="76"/>
      <c r="CM77" s="76"/>
      <c r="CN77" s="76"/>
      <c r="CO77" s="76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6"/>
      <c r="DE77" s="76"/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76"/>
      <c r="DR77" s="76"/>
      <c r="DS77" s="76"/>
      <c r="DT77" s="76"/>
      <c r="DU77" s="76"/>
      <c r="DV77" s="76"/>
      <c r="DW77" s="76"/>
      <c r="DX77" s="76"/>
      <c r="DY77" s="76"/>
      <c r="DZ77" s="76"/>
      <c r="EA77" s="76"/>
      <c r="EB77" s="76"/>
      <c r="EC77" s="76"/>
      <c r="ED77" s="76"/>
      <c r="EE77" s="76"/>
      <c r="EF77" s="76"/>
      <c r="EG77" s="76"/>
      <c r="EH77" s="76"/>
      <c r="EI77" s="76"/>
      <c r="EJ77" s="76"/>
      <c r="EK77" s="76"/>
      <c r="EL77" s="76"/>
      <c r="EM77" s="76"/>
      <c r="EN77" s="76"/>
      <c r="EO77" s="76"/>
      <c r="EP77" s="76"/>
      <c r="EQ77" s="76"/>
      <c r="ER77" s="76"/>
      <c r="ES77" s="76"/>
      <c r="ET77" s="76"/>
      <c r="EU77" s="76"/>
      <c r="EV77" s="76"/>
      <c r="EW77" s="76"/>
      <c r="EX77" s="76"/>
      <c r="EY77" s="76"/>
      <c r="EZ77" s="76"/>
      <c r="FA77" s="76"/>
      <c r="FB77" s="76"/>
      <c r="FC77" s="76"/>
      <c r="FD77" s="76"/>
      <c r="FE77" s="76"/>
      <c r="FF77" s="76"/>
      <c r="FG77" s="76"/>
      <c r="FH77" s="76"/>
      <c r="FI77" s="76"/>
      <c r="FJ77" s="76"/>
      <c r="FK77" s="76"/>
      <c r="FL77" s="76"/>
      <c r="FM77" s="76"/>
      <c r="FN77" s="76"/>
      <c r="FO77" s="76"/>
      <c r="FP77" s="76"/>
      <c r="FQ77" s="76"/>
      <c r="FR77" s="76"/>
      <c r="FS77" s="76"/>
      <c r="FT77" s="76"/>
      <c r="FU77" s="76"/>
      <c r="FV77" s="76"/>
      <c r="FW77" s="76"/>
      <c r="FX77" s="76"/>
      <c r="FY77" s="76"/>
      <c r="FZ77" s="76"/>
      <c r="GA77" s="76"/>
      <c r="GB77" s="76"/>
      <c r="GC77" s="76"/>
      <c r="GD77" s="76"/>
      <c r="GE77" s="76"/>
      <c r="GF77" s="76"/>
      <c r="GG77" s="76"/>
      <c r="GH77" s="76"/>
      <c r="GI77" s="76"/>
      <c r="GJ77" s="76"/>
      <c r="GK77" s="76"/>
      <c r="GL77" s="76"/>
      <c r="GM77" s="76"/>
      <c r="GN77" s="76"/>
      <c r="GO77" s="76"/>
      <c r="GP77" s="76"/>
      <c r="GQ77" s="76"/>
      <c r="GR77" s="76"/>
      <c r="GS77" s="76"/>
      <c r="GT77" s="76"/>
      <c r="GU77" s="76"/>
      <c r="GV77" s="76"/>
      <c r="GW77" s="76"/>
      <c r="GX77" s="76"/>
      <c r="GY77" s="76"/>
      <c r="GZ77" s="76"/>
      <c r="HA77" s="76"/>
      <c r="HB77" s="76"/>
      <c r="HC77" s="76"/>
      <c r="HD77" s="76"/>
      <c r="HE77" s="76"/>
      <c r="HF77" s="76"/>
      <c r="HG77" s="76"/>
      <c r="HH77" s="76"/>
      <c r="HI77" s="76"/>
      <c r="HJ77" s="76"/>
      <c r="HK77" s="76"/>
      <c r="HL77" s="76"/>
      <c r="HM77" s="76"/>
      <c r="HN77" s="76"/>
      <c r="HO77" s="76"/>
      <c r="HP77" s="76"/>
      <c r="HQ77" s="76"/>
      <c r="HR77" s="76"/>
      <c r="HS77" s="76"/>
      <c r="HT77" s="76"/>
      <c r="HU77" s="76"/>
      <c r="HV77" s="76"/>
      <c r="HW77" s="76"/>
      <c r="HX77" s="76"/>
      <c r="HY77" s="76"/>
      <c r="HZ77" s="76"/>
      <c r="IA77" s="76"/>
      <c r="IB77" s="76"/>
      <c r="IC77" s="76"/>
      <c r="ID77" s="76"/>
      <c r="IE77" s="76"/>
      <c r="IF77" s="76"/>
      <c r="IG77" s="76"/>
      <c r="IH77" s="76"/>
      <c r="II77" s="76"/>
      <c r="IJ77" s="76"/>
      <c r="IK77" s="76"/>
      <c r="IL77" s="76"/>
      <c r="IM77" s="76"/>
      <c r="IN77" s="76"/>
      <c r="IO77" s="76"/>
      <c r="IP77" s="76"/>
    </row>
    <row r="78" spans="1:250" ht="25.5">
      <c r="A78" s="76"/>
      <c r="B78" s="95" t="s">
        <v>33</v>
      </c>
      <c r="C78" s="121"/>
      <c r="D78" s="96"/>
      <c r="E78" s="77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6"/>
      <c r="CG78" s="76"/>
      <c r="CH78" s="76"/>
      <c r="CI78" s="76"/>
      <c r="CJ78" s="76"/>
      <c r="CK78" s="76"/>
      <c r="CL78" s="76"/>
      <c r="CM78" s="76"/>
      <c r="CN78" s="76"/>
      <c r="CO78" s="76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76"/>
      <c r="DQ78" s="76"/>
      <c r="DR78" s="76"/>
      <c r="DS78" s="76"/>
      <c r="DT78" s="76"/>
      <c r="DU78" s="76"/>
      <c r="DV78" s="76"/>
      <c r="DW78" s="76"/>
      <c r="DX78" s="76"/>
      <c r="DY78" s="76"/>
      <c r="DZ78" s="76"/>
      <c r="EA78" s="76"/>
      <c r="EB78" s="76"/>
      <c r="EC78" s="76"/>
      <c r="ED78" s="76"/>
      <c r="EE78" s="76"/>
      <c r="EF78" s="76"/>
      <c r="EG78" s="76"/>
      <c r="EH78" s="76"/>
      <c r="EI78" s="76"/>
      <c r="EJ78" s="76"/>
      <c r="EK78" s="76"/>
      <c r="EL78" s="76"/>
      <c r="EM78" s="76"/>
      <c r="EN78" s="76"/>
      <c r="EO78" s="76"/>
      <c r="EP78" s="76"/>
      <c r="EQ78" s="76"/>
      <c r="ER78" s="76"/>
      <c r="ES78" s="76"/>
      <c r="ET78" s="76"/>
      <c r="EU78" s="76"/>
      <c r="EV78" s="76"/>
      <c r="EW78" s="76"/>
      <c r="EX78" s="76"/>
      <c r="EY78" s="76"/>
      <c r="EZ78" s="76"/>
      <c r="FA78" s="76"/>
      <c r="FB78" s="76"/>
      <c r="FC78" s="76"/>
      <c r="FD78" s="76"/>
      <c r="FE78" s="76"/>
      <c r="FF78" s="76"/>
      <c r="FG78" s="76"/>
      <c r="FH78" s="76"/>
      <c r="FI78" s="76"/>
      <c r="FJ78" s="76"/>
      <c r="FK78" s="76"/>
      <c r="FL78" s="76"/>
      <c r="FM78" s="76"/>
      <c r="FN78" s="76"/>
      <c r="FO78" s="76"/>
      <c r="FP78" s="76"/>
      <c r="FQ78" s="76"/>
      <c r="FR78" s="76"/>
      <c r="FS78" s="76"/>
      <c r="FT78" s="76"/>
      <c r="FU78" s="76"/>
      <c r="FV78" s="76"/>
      <c r="FW78" s="76"/>
      <c r="FX78" s="76"/>
      <c r="FY78" s="76"/>
      <c r="FZ78" s="76"/>
      <c r="GA78" s="76"/>
      <c r="GB78" s="76"/>
      <c r="GC78" s="76"/>
      <c r="GD78" s="76"/>
      <c r="GE78" s="76"/>
      <c r="GF78" s="76"/>
      <c r="GG78" s="76"/>
      <c r="GH78" s="76"/>
      <c r="GI78" s="76"/>
      <c r="GJ78" s="76"/>
      <c r="GK78" s="76"/>
      <c r="GL78" s="76"/>
      <c r="GM78" s="76"/>
      <c r="GN78" s="76"/>
      <c r="GO78" s="76"/>
      <c r="GP78" s="76"/>
      <c r="GQ78" s="76"/>
      <c r="GR78" s="76"/>
      <c r="GS78" s="76"/>
      <c r="GT78" s="76"/>
      <c r="GU78" s="76"/>
      <c r="GV78" s="76"/>
      <c r="GW78" s="76"/>
      <c r="GX78" s="76"/>
      <c r="GY78" s="76"/>
      <c r="GZ78" s="76"/>
      <c r="HA78" s="76"/>
      <c r="HB78" s="76"/>
      <c r="HC78" s="76"/>
      <c r="HD78" s="76"/>
      <c r="HE78" s="76"/>
      <c r="HF78" s="76"/>
      <c r="HG78" s="76"/>
      <c r="HH78" s="76"/>
      <c r="HI78" s="76"/>
      <c r="HJ78" s="76"/>
      <c r="HK78" s="76"/>
      <c r="HL78" s="76"/>
      <c r="HM78" s="76"/>
      <c r="HN78" s="76"/>
      <c r="HO78" s="76"/>
      <c r="HP78" s="76"/>
      <c r="HQ78" s="76"/>
      <c r="HR78" s="76"/>
      <c r="HS78" s="76"/>
      <c r="HT78" s="76"/>
      <c r="HU78" s="76"/>
      <c r="HV78" s="76"/>
      <c r="HW78" s="76"/>
      <c r="HX78" s="76"/>
      <c r="HY78" s="76"/>
      <c r="HZ78" s="76"/>
      <c r="IA78" s="76"/>
      <c r="IB78" s="76"/>
      <c r="IC78" s="76"/>
      <c r="ID78" s="76"/>
      <c r="IE78" s="76"/>
      <c r="IF78" s="76"/>
      <c r="IG78" s="76"/>
      <c r="IH78" s="76"/>
      <c r="II78" s="76"/>
      <c r="IJ78" s="76"/>
      <c r="IK78" s="76"/>
      <c r="IL78" s="76"/>
      <c r="IM78" s="76"/>
      <c r="IN78" s="76"/>
      <c r="IO78" s="76"/>
      <c r="IP78" s="76"/>
    </row>
    <row r="79" spans="1:250" ht="4.5" customHeight="1">
      <c r="A79" s="122"/>
      <c r="B79" s="98"/>
      <c r="C79" s="99"/>
      <c r="D79" s="100"/>
      <c r="E79" s="77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6"/>
      <c r="DE79" s="76"/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6"/>
      <c r="DR79" s="76"/>
      <c r="DS79" s="76"/>
      <c r="DT79" s="76"/>
      <c r="DU79" s="76"/>
      <c r="DV79" s="76"/>
      <c r="DW79" s="76"/>
      <c r="DX79" s="76"/>
      <c r="DY79" s="76"/>
      <c r="DZ79" s="76"/>
      <c r="EA79" s="76"/>
      <c r="EB79" s="76"/>
      <c r="EC79" s="76"/>
      <c r="ED79" s="76"/>
      <c r="EE79" s="76"/>
      <c r="EF79" s="76"/>
      <c r="EG79" s="76"/>
      <c r="EH79" s="76"/>
      <c r="EI79" s="76"/>
      <c r="EJ79" s="76"/>
      <c r="EK79" s="76"/>
      <c r="EL79" s="76"/>
      <c r="EM79" s="76"/>
      <c r="EN79" s="76"/>
      <c r="EO79" s="76"/>
      <c r="EP79" s="76"/>
      <c r="EQ79" s="76"/>
      <c r="ER79" s="76"/>
      <c r="ES79" s="76"/>
      <c r="ET79" s="76"/>
      <c r="EU79" s="76"/>
      <c r="EV79" s="76"/>
      <c r="EW79" s="76"/>
      <c r="EX79" s="76"/>
      <c r="EY79" s="76"/>
      <c r="EZ79" s="76"/>
      <c r="FA79" s="76"/>
      <c r="FB79" s="76"/>
      <c r="FC79" s="76"/>
      <c r="FD79" s="76"/>
      <c r="FE79" s="76"/>
      <c r="FF79" s="76"/>
      <c r="FG79" s="76"/>
      <c r="FH79" s="76"/>
      <c r="FI79" s="76"/>
      <c r="FJ79" s="76"/>
      <c r="FK79" s="76"/>
      <c r="FL79" s="76"/>
      <c r="FM79" s="76"/>
      <c r="FN79" s="76"/>
      <c r="FO79" s="76"/>
      <c r="FP79" s="76"/>
      <c r="FQ79" s="76"/>
      <c r="FR79" s="76"/>
      <c r="FS79" s="76"/>
      <c r="FT79" s="76"/>
      <c r="FU79" s="76"/>
      <c r="FV79" s="76"/>
      <c r="FW79" s="76"/>
      <c r="FX79" s="76"/>
      <c r="FY79" s="76"/>
      <c r="FZ79" s="76"/>
      <c r="GA79" s="76"/>
      <c r="GB79" s="76"/>
      <c r="GC79" s="76"/>
      <c r="GD79" s="76"/>
      <c r="GE79" s="76"/>
      <c r="GF79" s="76"/>
      <c r="GG79" s="76"/>
      <c r="GH79" s="76"/>
      <c r="GI79" s="76"/>
      <c r="GJ79" s="76"/>
      <c r="GK79" s="76"/>
      <c r="GL79" s="76"/>
      <c r="GM79" s="76"/>
      <c r="GN79" s="76"/>
      <c r="GO79" s="76"/>
      <c r="GP79" s="76"/>
      <c r="GQ79" s="76"/>
      <c r="GR79" s="76"/>
      <c r="GS79" s="76"/>
      <c r="GT79" s="76"/>
      <c r="GU79" s="76"/>
      <c r="GV79" s="76"/>
      <c r="GW79" s="76"/>
      <c r="GX79" s="76"/>
      <c r="GY79" s="76"/>
      <c r="GZ79" s="76"/>
      <c r="HA79" s="76"/>
      <c r="HB79" s="76"/>
      <c r="HC79" s="76"/>
      <c r="HD79" s="76"/>
      <c r="HE79" s="76"/>
      <c r="HF79" s="76"/>
      <c r="HG79" s="76"/>
      <c r="HH79" s="76"/>
      <c r="HI79" s="76"/>
      <c r="HJ79" s="76"/>
      <c r="HK79" s="76"/>
      <c r="HL79" s="76"/>
      <c r="HM79" s="76"/>
      <c r="HN79" s="76"/>
      <c r="HO79" s="76"/>
      <c r="HP79" s="76"/>
      <c r="HQ79" s="76"/>
      <c r="HR79" s="76"/>
      <c r="HS79" s="76"/>
      <c r="HT79" s="76"/>
      <c r="HU79" s="76"/>
      <c r="HV79" s="76"/>
      <c r="HW79" s="76"/>
      <c r="HX79" s="76"/>
      <c r="HY79" s="76"/>
      <c r="HZ79" s="76"/>
      <c r="IA79" s="76"/>
      <c r="IB79" s="76"/>
      <c r="IC79" s="76"/>
      <c r="ID79" s="76"/>
      <c r="IE79" s="76"/>
      <c r="IF79" s="76"/>
      <c r="IG79" s="76"/>
      <c r="IH79" s="76"/>
      <c r="II79" s="76"/>
      <c r="IJ79" s="76"/>
      <c r="IK79" s="76"/>
      <c r="IL79" s="76"/>
      <c r="IM79" s="76"/>
      <c r="IN79" s="76"/>
      <c r="IO79" s="76"/>
      <c r="IP79" s="76"/>
    </row>
    <row r="80" spans="1:250" ht="25.5" customHeight="1">
      <c r="A80" s="80" t="str">
        <f>'Anbieter A'!A80</f>
        <v>Ökologie</v>
      </c>
      <c r="B80" s="80"/>
      <c r="C80" s="128" t="s">
        <v>51</v>
      </c>
      <c r="D80" s="81" t="s">
        <v>35</v>
      </c>
    </row>
    <row r="81" spans="1:4" ht="54.75" customHeight="1">
      <c r="A81" s="123"/>
      <c r="B81" s="102" t="str">
        <f>'Anbieter A'!B81</f>
        <v>- Fahrdistanz Gemeinde (Gemeindeverwaltung) -&gt; Bürostandort
   0 - 20 km                  (5 Punkte)
   21 - 40 km                (3 Punkt)
   Mehr als 40 km         (0 Punkte)</v>
      </c>
      <c r="C81" s="241">
        <f>Zusammenfassung!D41</f>
        <v>0.33333333333333331</v>
      </c>
      <c r="D81" s="165"/>
    </row>
    <row r="82" spans="1:4" ht="4.5" customHeight="1">
      <c r="A82" s="123"/>
      <c r="B82" s="93"/>
      <c r="C82" s="93"/>
    </row>
    <row r="83" spans="1:4" ht="25.5">
      <c r="A83" s="123"/>
      <c r="B83" s="95" t="s">
        <v>33</v>
      </c>
      <c r="C83" s="95"/>
      <c r="D83" s="124"/>
    </row>
    <row r="84" spans="1:4" ht="4.5" customHeight="1">
      <c r="A84" s="125"/>
      <c r="B84" s="98"/>
      <c r="C84" s="126"/>
      <c r="D84" s="125"/>
    </row>
  </sheetData>
  <mergeCells count="16">
    <mergeCell ref="A47:B47"/>
    <mergeCell ref="C48:C49"/>
    <mergeCell ref="D48:D49"/>
    <mergeCell ref="C41:C43"/>
    <mergeCell ref="D41:D43"/>
    <mergeCell ref="C9:C10"/>
    <mergeCell ref="C20:C21"/>
    <mergeCell ref="C26:C28"/>
    <mergeCell ref="C34:C36"/>
    <mergeCell ref="D34:D36"/>
    <mergeCell ref="D55:D56"/>
    <mergeCell ref="D57:D58"/>
    <mergeCell ref="C74:C75"/>
    <mergeCell ref="D64:D68"/>
    <mergeCell ref="C64:C68"/>
    <mergeCell ref="C55:C58"/>
  </mergeCells>
  <phoneticPr fontId="0" type="noConversion"/>
  <conditionalFormatting sqref="D9">
    <cfRule type="expression" dxfId="230" priority="52">
      <formula>SUM(D9:D10)&gt;5</formula>
    </cfRule>
    <cfRule type="cellIs" dxfId="229" priority="53" operator="greaterThan">
      <formula>3</formula>
    </cfRule>
  </conditionalFormatting>
  <conditionalFormatting sqref="D10">
    <cfRule type="expression" dxfId="228" priority="54">
      <formula>SUM(D9:D10)&gt;5</formula>
    </cfRule>
    <cfRule type="cellIs" dxfId="227" priority="55" operator="greaterThan">
      <formula>2</formula>
    </cfRule>
  </conditionalFormatting>
  <conditionalFormatting sqref="D15">
    <cfRule type="cellIs" dxfId="226" priority="45" operator="greaterThan">
      <formula>5</formula>
    </cfRule>
  </conditionalFormatting>
  <conditionalFormatting sqref="D20">
    <cfRule type="cellIs" dxfId="225" priority="23" operator="greaterThan">
      <formula>3</formula>
    </cfRule>
  </conditionalFormatting>
  <conditionalFormatting sqref="D21">
    <cfRule type="cellIs" dxfId="224" priority="22" operator="greaterThan">
      <formula>2</formula>
    </cfRule>
  </conditionalFormatting>
  <conditionalFormatting sqref="D26">
    <cfRule type="cellIs" dxfId="223" priority="21" operator="greaterThan">
      <formula>1</formula>
    </cfRule>
  </conditionalFormatting>
  <conditionalFormatting sqref="D27:D28">
    <cfRule type="cellIs" dxfId="222" priority="19" operator="greaterThan">
      <formula>2</formula>
    </cfRule>
  </conditionalFormatting>
  <conditionalFormatting sqref="D34:D36">
    <cfRule type="cellIs" dxfId="221" priority="18" operator="greaterThan">
      <formula>5</formula>
    </cfRule>
  </conditionalFormatting>
  <conditionalFormatting sqref="D41:D43">
    <cfRule type="cellIs" dxfId="220" priority="15" operator="greaterThan">
      <formula>5</formula>
    </cfRule>
  </conditionalFormatting>
  <conditionalFormatting sqref="D48:D49">
    <cfRule type="cellIs" dxfId="219" priority="17" operator="greaterThan">
      <formula>5</formula>
    </cfRule>
  </conditionalFormatting>
  <conditionalFormatting sqref="D55">
    <cfRule type="cellIs" dxfId="218" priority="34" operator="greaterThan">
      <formula>3</formula>
    </cfRule>
  </conditionalFormatting>
  <conditionalFormatting sqref="D57">
    <cfRule type="cellIs" dxfId="217" priority="32" operator="greaterThan">
      <formula>2</formula>
    </cfRule>
  </conditionalFormatting>
  <conditionalFormatting sqref="D64:D68">
    <cfRule type="cellIs" dxfId="216" priority="30" operator="greaterThan">
      <formula>5</formula>
    </cfRule>
  </conditionalFormatting>
  <conditionalFormatting sqref="D76">
    <cfRule type="cellIs" dxfId="215" priority="12" operator="greaterThan">
      <formula>5</formula>
    </cfRule>
  </conditionalFormatting>
  <conditionalFormatting sqref="D81">
    <cfRule type="cellIs" dxfId="210" priority="28" operator="greaterThan">
      <formula>5</formula>
    </cfRule>
  </conditionalFormatting>
  <conditionalFormatting sqref="E7">
    <cfRule type="cellIs" dxfId="214" priority="27" operator="greaterThan">
      <formula>5</formula>
    </cfRule>
  </conditionalFormatting>
  <conditionalFormatting sqref="E32">
    <cfRule type="cellIs" dxfId="213" priority="16" operator="greaterThan">
      <formula>5</formula>
    </cfRule>
  </conditionalFormatting>
  <conditionalFormatting sqref="E53">
    <cfRule type="cellIs" dxfId="212" priority="26" operator="greaterThan">
      <formula>5</formula>
    </cfRule>
  </conditionalFormatting>
  <conditionalFormatting sqref="E72">
    <cfRule type="cellIs" dxfId="211" priority="25" operator="greaterThan">
      <formula>5</formula>
    </cfRule>
  </conditionalFormatting>
  <pageMargins left="0.78740157480314965" right="0.78740157480314965" top="0.78740157480314965" bottom="0.55118110236220474" header="0.51181102362204722" footer="0.19685039370078741"/>
  <pageSetup paperSize="9" scale="67" firstPageNumber="0" fitToHeight="0" orientation="portrait" r:id="rId1"/>
  <headerFooter alignWithMargins="0">
    <oddFooter>&amp;R&amp;7&amp;P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IP85"/>
  <sheetViews>
    <sheetView zoomScaleNormal="100" workbookViewId="0">
      <selection activeCell="C81" sqref="C81"/>
    </sheetView>
  </sheetViews>
  <sheetFormatPr baseColWidth="10" defaultColWidth="11.28515625" defaultRowHeight="12.75"/>
  <cols>
    <col min="1" max="1" width="4.5703125" style="70" customWidth="1"/>
    <col min="2" max="2" width="88" style="70" customWidth="1"/>
    <col min="3" max="3" width="11.7109375" style="70" customWidth="1"/>
    <col min="4" max="4" width="11.28515625" style="70" customWidth="1"/>
    <col min="5" max="5" width="13.42578125" style="70" customWidth="1"/>
    <col min="6" max="16384" width="11.28515625" style="70"/>
  </cols>
  <sheetData>
    <row r="1" spans="1:250" ht="14.25">
      <c r="A1" s="68" t="s">
        <v>0</v>
      </c>
      <c r="B1" s="68"/>
      <c r="C1" s="68"/>
      <c r="D1" s="68"/>
      <c r="E1" s="69" t="str">
        <f>Zusammenfassung!B3</f>
        <v>Langenthal</v>
      </c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</row>
    <row r="2" spans="1:250" ht="14.25">
      <c r="A2" s="68" t="str">
        <f>Zusammenfassung!A2</f>
        <v>Wahl Nachführungsgeometer/in für die Periode 2026-2033</v>
      </c>
      <c r="B2" s="68"/>
      <c r="C2" s="68"/>
      <c r="D2" s="68"/>
      <c r="E2" s="71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</row>
    <row r="3" spans="1:250" ht="14.25">
      <c r="A3" s="69"/>
      <c r="B3" s="68"/>
      <c r="C3" s="68"/>
      <c r="D3" s="68"/>
      <c r="E3" s="71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</row>
    <row r="4" spans="1:250" ht="15">
      <c r="A4" s="72" t="s">
        <v>23</v>
      </c>
      <c r="B4" s="72"/>
      <c r="C4" s="72"/>
      <c r="D4" s="68"/>
      <c r="E4" s="73" t="s">
        <v>26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</row>
    <row r="5" spans="1:250" ht="15">
      <c r="A5" s="74"/>
      <c r="B5" s="73"/>
      <c r="C5" s="73"/>
      <c r="D5" s="68"/>
      <c r="E5" s="75" t="str">
        <f>Zusammenfassung!B10</f>
        <v>c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</row>
    <row r="6" spans="1:250">
      <c r="A6" s="76"/>
      <c r="B6" s="76"/>
      <c r="C6" s="76"/>
      <c r="D6" s="76"/>
      <c r="E6" s="77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</row>
    <row r="7" spans="1:250" ht="18.95" customHeight="1">
      <c r="A7" s="78" t="str">
        <f>'Anbieter A'!A7</f>
        <v>Angebotene Dienstleistungen</v>
      </c>
      <c r="B7" s="79"/>
      <c r="C7" s="79"/>
      <c r="D7" s="79" t="s">
        <v>21</v>
      </c>
      <c r="E7" s="127">
        <f>ROUND((D9+D10)*C9+D15*C15+(+D20+D21)*C20+(D26+D27+D28)*C26,1)</f>
        <v>0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</row>
    <row r="8" spans="1:250" ht="18.95" customHeight="1">
      <c r="A8" s="80" t="str">
        <f>'Anbieter A'!A8</f>
        <v>Dienstleistungskonzept</v>
      </c>
      <c r="B8" s="76"/>
      <c r="C8" s="81" t="s">
        <v>51</v>
      </c>
      <c r="D8" s="81" t="s">
        <v>35</v>
      </c>
      <c r="E8" s="77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</row>
    <row r="9" spans="1:250">
      <c r="B9" s="2" t="str">
        <f>'Anbieter A'!B9</f>
        <v>- Dienstleistungskonzept: Ist das Angebot strukturiert und verständlich aufgebaut? -&gt; (0.0 und 3.0)</v>
      </c>
      <c r="C9" s="207">
        <f>Zusammenfassung!D24</f>
        <v>0.5</v>
      </c>
      <c r="D9" s="82"/>
      <c r="E9" s="77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</row>
    <row r="10" spans="1:250">
      <c r="B10" s="2" t="str">
        <f>'Anbieter A'!B10</f>
        <v>- Dienstleistungskonzept: Wird eine plausible Auftragsabwicklung vorgestellt? -&gt; (0.0 und 2.0)</v>
      </c>
      <c r="C10" s="207"/>
      <c r="D10" s="82"/>
      <c r="E10" s="77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</row>
    <row r="11" spans="1:250" ht="4.5" customHeight="1">
      <c r="B11" s="1"/>
      <c r="C11" s="1"/>
      <c r="D11" s="83"/>
      <c r="E11" s="77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</row>
    <row r="12" spans="1:250" ht="30.75" customHeight="1">
      <c r="B12" s="95" t="s">
        <v>32</v>
      </c>
      <c r="C12" s="5"/>
      <c r="D12" s="84"/>
      <c r="E12" s="77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</row>
    <row r="13" spans="1:250" s="90" customFormat="1" ht="4.5" customHeight="1">
      <c r="A13" s="85"/>
      <c r="B13" s="86"/>
      <c r="C13" s="87"/>
      <c r="D13" s="88"/>
      <c r="E13" s="89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</row>
    <row r="14" spans="1:250" ht="18.95" customHeight="1">
      <c r="A14" s="3" t="str">
        <f>'Anbieter A'!A14</f>
        <v>Referenzen</v>
      </c>
      <c r="B14" s="76"/>
      <c r="C14" s="91" t="s">
        <v>51</v>
      </c>
      <c r="D14" s="81" t="s">
        <v>35</v>
      </c>
      <c r="E14" s="77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</row>
    <row r="15" spans="1:250">
      <c r="B15" s="2" t="str">
        <f>'Anbieter A'!B15</f>
        <v>- Zusammenarbeit -&gt; (Wert zwischen 0.0 und 5.0, gemäss Tabelle Kap. 3.4)</v>
      </c>
      <c r="C15" s="150">
        <f>Zusammenfassung!D25</f>
        <v>0.16666666666666666</v>
      </c>
      <c r="D15" s="82"/>
      <c r="E15" s="77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</row>
    <row r="16" spans="1:250" ht="4.5" customHeight="1">
      <c r="B16" s="2"/>
      <c r="C16" s="2"/>
      <c r="D16" s="83"/>
      <c r="E16" s="77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</row>
    <row r="17" spans="1:250" ht="25.5">
      <c r="B17" s="95" t="s">
        <v>32</v>
      </c>
      <c r="C17" s="4"/>
      <c r="D17" s="84"/>
      <c r="E17" s="77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</row>
    <row r="18" spans="1:250" s="90" customFormat="1" ht="4.5" customHeight="1">
      <c r="A18" s="85"/>
      <c r="B18" s="2"/>
      <c r="C18" s="2"/>
      <c r="D18" s="88"/>
      <c r="E18" s="89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</row>
    <row r="19" spans="1:250" ht="18.95" customHeight="1">
      <c r="A19" s="3" t="str">
        <f>'Anbieter A'!A19</f>
        <v>Kundendienst</v>
      </c>
      <c r="B19" s="92"/>
      <c r="C19" s="91" t="s">
        <v>51</v>
      </c>
      <c r="D19" s="81" t="s">
        <v>35</v>
      </c>
      <c r="E19" s="77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</row>
    <row r="20" spans="1:250" ht="51">
      <c r="A20" s="76"/>
      <c r="B20" s="93" t="str">
        <f>'Anbieter A'!B20</f>
        <v>- Fest zugeteilte Ansprechperson für die Gemeinde bezüglich AV
   Nein                                                (0 Punkte)
   Ja, seit 4 Jahren oder weniger          (2 Punkt)
   Ja, seit 5 Jahren oder mehr              (3 Punkte)</v>
      </c>
      <c r="C20" s="207">
        <f>Zusammenfassung!D26</f>
        <v>0.16666666666666666</v>
      </c>
      <c r="D20" s="152"/>
      <c r="E20" s="77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</row>
    <row r="21" spans="1:250" ht="38.25">
      <c r="A21" s="76"/>
      <c r="B21" s="93" t="str">
        <f>'Anbieter A'!B21</f>
        <v>- Beratung Kunden: Online-Angebote (Bsp. Gesprächstermin buchen, Auftrag erfassen, etc.)
   Ja       (2 Punkt)
   Nein    (0 Punkte)</v>
      </c>
      <c r="C21" s="207"/>
      <c r="D21" s="152"/>
      <c r="E21" s="77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</row>
    <row r="22" spans="1:250" ht="4.5" customHeight="1">
      <c r="A22" s="76"/>
      <c r="B22" s="93"/>
      <c r="C22" s="93"/>
      <c r="D22" s="77"/>
      <c r="E22" s="77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</row>
    <row r="23" spans="1:250" ht="25.5">
      <c r="A23" s="76"/>
      <c r="B23" s="95" t="s">
        <v>33</v>
      </c>
      <c r="C23" s="95"/>
      <c r="D23" s="96"/>
      <c r="E23" s="77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</row>
    <row r="24" spans="1:250" ht="4.5" customHeight="1">
      <c r="A24" s="97"/>
      <c r="B24" s="98"/>
      <c r="C24" s="151"/>
      <c r="D24" s="100"/>
      <c r="E24" s="77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</row>
    <row r="25" spans="1:250" ht="18.95" customHeight="1">
      <c r="A25" s="101" t="str">
        <f>'Anbieter A'!A25</f>
        <v>Weitere Geomatik- und Vermessungsdienstleistungen im Rahmen der amtlichen Vermessung</v>
      </c>
      <c r="B25" s="102"/>
      <c r="C25" s="81" t="s">
        <v>51</v>
      </c>
      <c r="D25" s="81" t="s">
        <v>35</v>
      </c>
      <c r="E25" s="77"/>
      <c r="F25" s="77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  <c r="IO25" s="76"/>
      <c r="IP25" s="76"/>
    </row>
    <row r="26" spans="1:250" ht="51">
      <c r="A26" s="101"/>
      <c r="B26" s="93" t="str">
        <f>'Anbieter A'!B26</f>
        <v>- Güterzusammenlegung
   Ja                                                                    (0.5 Punkt)
   Ja, mit Referenzen in den letzten acht Jahren     (1 Punkt)
   Nein                                                                 (0 Punkte)</v>
      </c>
      <c r="C26" s="236">
        <f>Zusammenfassung!D27</f>
        <v>0.16666666666666666</v>
      </c>
      <c r="D26" s="152"/>
      <c r="E26" s="77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</row>
    <row r="27" spans="1:250" ht="51">
      <c r="A27" s="101"/>
      <c r="B27" s="93" t="str">
        <f>'Anbieter A'!B27</f>
        <v>- Baulandumlegung
   Ja                                                                    (1 Punkt)
   Ja, mit Referenzen in den letzten acht Jahren     (2 Punkte)
   Nein                                                                 (0 Punkte)</v>
      </c>
      <c r="C27" s="206"/>
      <c r="D27" s="152"/>
      <c r="E27" s="77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</row>
    <row r="28" spans="1:250" ht="63.75">
      <c r="A28" s="101"/>
      <c r="B28" s="93" t="str">
        <f>'Anbieter A'!B28</f>
        <v>- WebGIS für AV-nahe spezifische Themen (Bsp. Zusatzmöglichkeiten: geschützter Zugriff auf Werkkataster wie Wasser/Abwasser)
   AV WebGIS mit Zusatzmöglichkeiten    (2 Punkte)
   nur AV WebGIS                                  (1 Punkt)
   Nein                                                   (0 Punkte)</v>
      </c>
      <c r="C28" s="226"/>
      <c r="D28" s="152"/>
      <c r="E28" s="77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</row>
    <row r="29" spans="1:250" ht="4.5" customHeight="1">
      <c r="A29" s="101"/>
      <c r="B29" s="93"/>
      <c r="C29" s="93"/>
      <c r="D29" s="77"/>
      <c r="E29" s="77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</row>
    <row r="30" spans="1:250" ht="25.5">
      <c r="A30" s="101"/>
      <c r="B30" s="95" t="s">
        <v>33</v>
      </c>
      <c r="C30" s="95"/>
      <c r="D30" s="96"/>
      <c r="E30" s="77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  <c r="IO30" s="76"/>
      <c r="IP30" s="76"/>
    </row>
    <row r="31" spans="1:250" ht="4.5" customHeight="1">
      <c r="A31" s="101"/>
      <c r="B31" s="153"/>
      <c r="C31" s="155"/>
      <c r="D31" s="154"/>
      <c r="E31" s="77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</row>
    <row r="32" spans="1:250" ht="18.75" customHeight="1">
      <c r="A32" s="78" t="str">
        <f>'Anbieter A'!A32</f>
        <v>Qualitätssicherung</v>
      </c>
      <c r="B32" s="108"/>
      <c r="C32" s="108"/>
      <c r="D32" s="79" t="s">
        <v>21</v>
      </c>
      <c r="E32" s="127">
        <f>ROUND(D34*C34+D41*C41+D48*C48,1)</f>
        <v>0</v>
      </c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</row>
    <row r="33" spans="1:250" ht="18.95" customHeight="1">
      <c r="A33" s="80" t="str">
        <f>'Anbieter A'!A33</f>
        <v>Qualitätssicherung in der amtlichen Vermessung</v>
      </c>
      <c r="B33" s="76"/>
      <c r="C33" s="81" t="s">
        <v>51</v>
      </c>
      <c r="D33" s="81" t="s">
        <v>35</v>
      </c>
      <c r="E33" s="77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  <c r="IM33" s="76"/>
      <c r="IN33" s="76"/>
      <c r="IO33" s="76"/>
      <c r="IP33" s="76"/>
    </row>
    <row r="34" spans="1:250">
      <c r="A34" s="102"/>
      <c r="B34" s="129" t="str">
        <f>'Anbieter A'!B34</f>
        <v>- ISO-zertifiziertes Qualitätsmanagementsystem -&gt; (5 Punkte)</v>
      </c>
      <c r="C34" s="237">
        <f>Zusammenfassung!D30</f>
        <v>0.33333333333333331</v>
      </c>
      <c r="D34" s="231"/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  <c r="IM34" s="76"/>
      <c r="IN34" s="76"/>
      <c r="IO34" s="76"/>
      <c r="IP34" s="76"/>
    </row>
    <row r="35" spans="1:250">
      <c r="A35" s="102"/>
      <c r="B35" s="129" t="str">
        <f>'Anbieter A'!B35</f>
        <v>- Eigenes Qualitätsmanagementsystem -&gt; (3 Punkte)</v>
      </c>
      <c r="C35" s="238"/>
      <c r="D35" s="220"/>
      <c r="E35" s="77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76"/>
      <c r="IF35" s="76"/>
      <c r="IG35" s="76"/>
      <c r="IH35" s="76"/>
      <c r="II35" s="76"/>
      <c r="IJ35" s="76"/>
      <c r="IK35" s="76"/>
      <c r="IL35" s="76"/>
      <c r="IM35" s="76"/>
      <c r="IN35" s="76"/>
      <c r="IO35" s="76"/>
      <c r="IP35" s="76"/>
    </row>
    <row r="36" spans="1:250">
      <c r="A36" s="102"/>
      <c r="B36" s="129" t="str">
        <f>'Anbieter A'!B36</f>
        <v>- Kein Qualitätsmanagementsystem -&gt; (0 Punkte)</v>
      </c>
      <c r="C36" s="239"/>
      <c r="D36" s="221"/>
      <c r="E36" s="77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76"/>
      <c r="IF36" s="76"/>
      <c r="IG36" s="76"/>
      <c r="IH36" s="76"/>
      <c r="II36" s="76"/>
      <c r="IJ36" s="76"/>
      <c r="IK36" s="76"/>
      <c r="IL36" s="76"/>
      <c r="IM36" s="76"/>
      <c r="IN36" s="76"/>
      <c r="IO36" s="76"/>
      <c r="IP36" s="76"/>
    </row>
    <row r="37" spans="1:250" ht="4.5" customHeight="1">
      <c r="A37" s="102"/>
      <c r="B37" s="119"/>
      <c r="C37" s="119"/>
      <c r="D37" s="103"/>
      <c r="E37" s="77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76"/>
      <c r="IF37" s="76"/>
      <c r="IG37" s="76"/>
      <c r="IH37" s="76"/>
      <c r="II37" s="76"/>
      <c r="IJ37" s="76"/>
      <c r="IK37" s="76"/>
      <c r="IL37" s="76"/>
      <c r="IM37" s="76"/>
      <c r="IN37" s="76"/>
      <c r="IO37" s="76"/>
      <c r="IP37" s="76"/>
    </row>
    <row r="38" spans="1:250" ht="25.5">
      <c r="A38" s="76"/>
      <c r="B38" s="95" t="s">
        <v>33</v>
      </c>
      <c r="C38" s="121"/>
      <c r="D38" s="96"/>
      <c r="E38" s="77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</row>
    <row r="39" spans="1:250" ht="4.5" customHeight="1">
      <c r="A39" s="76"/>
      <c r="B39" s="153"/>
      <c r="C39" s="160"/>
      <c r="D39" s="161"/>
      <c r="E39" s="77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  <c r="HW39" s="76"/>
      <c r="HX39" s="76"/>
      <c r="HY39" s="76"/>
      <c r="HZ39" s="76"/>
      <c r="IA39" s="76"/>
      <c r="IB39" s="76"/>
      <c r="IC39" s="76"/>
      <c r="ID39" s="76"/>
      <c r="IE39" s="76"/>
      <c r="IF39" s="76"/>
      <c r="IG39" s="76"/>
      <c r="IH39" s="76"/>
      <c r="II39" s="76"/>
      <c r="IJ39" s="76"/>
      <c r="IK39" s="76"/>
      <c r="IL39" s="76"/>
      <c r="IM39" s="76"/>
      <c r="IN39" s="76"/>
      <c r="IO39" s="76"/>
      <c r="IP39" s="76"/>
    </row>
    <row r="40" spans="1:250" ht="18.75" customHeight="1">
      <c r="A40" s="157" t="str">
        <f>'Anbieter A'!A40</f>
        <v>Informationssicherheit</v>
      </c>
      <c r="B40" s="159"/>
      <c r="C40" s="81" t="s">
        <v>51</v>
      </c>
      <c r="D40" s="81" t="s">
        <v>35</v>
      </c>
      <c r="E40" s="77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</row>
    <row r="41" spans="1:250">
      <c r="A41" s="76"/>
      <c r="B41" s="118" t="str">
        <f>'Anbieter A'!B41</f>
        <v>- Nachweis gemäss Art. 19 Abs. 1 (VAV-VBS) -&gt; (5 Punkte)</v>
      </c>
      <c r="C41" s="240">
        <f>Zusammenfassung!D31</f>
        <v>0.33333333333333331</v>
      </c>
      <c r="D41" s="231"/>
      <c r="E41" s="77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</row>
    <row r="42" spans="1:250">
      <c r="A42" s="76"/>
      <c r="B42" s="118" t="str">
        <f>'Anbieter A'!B42</f>
        <v>- Zertifikat ausserhalb Norm -&gt; (3 Punkte)</v>
      </c>
      <c r="C42" s="238"/>
      <c r="D42" s="220"/>
      <c r="E42" s="77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</row>
    <row r="43" spans="1:250">
      <c r="A43" s="76"/>
      <c r="B43" s="118" t="str">
        <f>'Anbieter A'!B43</f>
        <v>- Keine Angaben/Nachweise -&gt; (0 Punkte)</v>
      </c>
      <c r="C43" s="239"/>
      <c r="D43" s="221"/>
      <c r="E43" s="77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  <c r="IO43" s="76"/>
      <c r="IP43" s="76"/>
    </row>
    <row r="44" spans="1:250" ht="4.5" customHeight="1">
      <c r="A44" s="76"/>
      <c r="B44" s="119"/>
      <c r="C44" s="156"/>
      <c r="D44" s="154"/>
      <c r="E44" s="77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  <c r="IO44" s="76"/>
      <c r="IP44" s="76"/>
    </row>
    <row r="45" spans="1:250" ht="25.5">
      <c r="A45" s="76"/>
      <c r="B45" s="95" t="s">
        <v>33</v>
      </c>
      <c r="C45" s="156"/>
      <c r="D45" s="154"/>
      <c r="E45" s="77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  <c r="HX45" s="76"/>
      <c r="HY45" s="76"/>
      <c r="HZ45" s="76"/>
      <c r="IA45" s="76"/>
      <c r="IB45" s="76"/>
      <c r="IC45" s="76"/>
      <c r="ID45" s="76"/>
      <c r="IE45" s="76"/>
      <c r="IF45" s="76"/>
      <c r="IG45" s="76"/>
      <c r="IH45" s="76"/>
      <c r="II45" s="76"/>
      <c r="IJ45" s="76"/>
      <c r="IK45" s="76"/>
      <c r="IL45" s="76"/>
      <c r="IM45" s="76"/>
      <c r="IN45" s="76"/>
      <c r="IO45" s="76"/>
      <c r="IP45" s="76"/>
    </row>
    <row r="46" spans="1:250" ht="4.5" customHeight="1">
      <c r="A46" s="122"/>
      <c r="B46" s="98"/>
      <c r="C46" s="99"/>
      <c r="D46" s="100"/>
      <c r="E46" s="77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  <c r="HW46" s="76"/>
      <c r="HX46" s="76"/>
      <c r="HY46" s="76"/>
      <c r="HZ46" s="76"/>
      <c r="IA46" s="76"/>
      <c r="IB46" s="76"/>
      <c r="IC46" s="76"/>
      <c r="ID46" s="76"/>
      <c r="IE46" s="76"/>
      <c r="IF46" s="76"/>
      <c r="IG46" s="76"/>
      <c r="IH46" s="76"/>
      <c r="II46" s="76"/>
      <c r="IJ46" s="76"/>
      <c r="IK46" s="76"/>
      <c r="IL46" s="76"/>
      <c r="IM46" s="76"/>
      <c r="IN46" s="76"/>
      <c r="IO46" s="76"/>
      <c r="IP46" s="76"/>
    </row>
    <row r="47" spans="1:250" ht="25.5" customHeight="1">
      <c r="A47" s="214" t="str">
        <f>'Anbieter A'!A47</f>
        <v xml:space="preserve">Art der Sicherstellung der Stellvertretung des Nachführungsgeometers, z. B. bei Ferien (gemäss Art. 5, KVAV)
</v>
      </c>
      <c r="B47" s="214"/>
      <c r="C47" s="91" t="s">
        <v>51</v>
      </c>
      <c r="D47" s="81" t="s">
        <v>35</v>
      </c>
    </row>
    <row r="48" spans="1:250">
      <c r="A48" s="123"/>
      <c r="B48" s="93" t="str">
        <f>'Anbieter A'!B48</f>
        <v>- Stellvertreter in der Firma -&gt; (5 Punkte)</v>
      </c>
      <c r="C48" s="225">
        <f>Zusammenfassung!D32</f>
        <v>0.33333333333333331</v>
      </c>
      <c r="D48" s="227"/>
    </row>
    <row r="49" spans="1:250">
      <c r="A49" s="123"/>
      <c r="B49" s="93" t="str">
        <f>'Anbieter A'!B49</f>
        <v>- Stellvertreter in einer anderen Firma -&gt; (3 Punkte)</v>
      </c>
      <c r="C49" s="226"/>
      <c r="D49" s="228"/>
    </row>
    <row r="50" spans="1:250" ht="4.5" customHeight="1">
      <c r="A50" s="123"/>
      <c r="B50" s="93"/>
      <c r="C50" s="93"/>
    </row>
    <row r="51" spans="1:250" ht="25.5">
      <c r="A51" s="123"/>
      <c r="B51" s="95" t="s">
        <v>33</v>
      </c>
      <c r="C51" s="95"/>
      <c r="D51" s="124"/>
    </row>
    <row r="52" spans="1:250" ht="6" customHeight="1">
      <c r="A52" s="104"/>
      <c r="B52" s="105"/>
      <c r="C52" s="93"/>
      <c r="D52" s="77"/>
      <c r="E52" s="77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  <c r="IO52" s="76"/>
      <c r="IP52" s="76"/>
    </row>
    <row r="53" spans="1:250" ht="18.95" customHeight="1">
      <c r="A53" s="78" t="str">
        <f>'Anbieter A'!A53</f>
        <v>Erfahrung in der Nachführung der amtlichen Vermessung</v>
      </c>
      <c r="B53" s="108"/>
      <c r="C53" s="108"/>
      <c r="D53" s="79" t="s">
        <v>21</v>
      </c>
      <c r="E53" s="127">
        <f>ROUND((D55+D57)*C55+D64*C64,1)</f>
        <v>0</v>
      </c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  <c r="IO53" s="76"/>
      <c r="IP53" s="76"/>
    </row>
    <row r="54" spans="1:250" ht="18.95" customHeight="1">
      <c r="A54" s="80" t="str">
        <f>'Anbieter A'!A54</f>
        <v>Erfahrung des Büros in ähnlichen Gemeinden</v>
      </c>
      <c r="B54" s="76"/>
      <c r="C54" s="81" t="s">
        <v>51</v>
      </c>
      <c r="D54" s="81" t="s">
        <v>35</v>
      </c>
      <c r="E54" s="77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  <c r="IO54" s="76"/>
      <c r="IP54" s="76"/>
    </row>
    <row r="55" spans="1:250">
      <c r="A55" s="102"/>
      <c r="B55" s="109" t="str">
        <f>'Anbieter A'!B55</f>
        <v>- Nachführungsgeometer (0 - 5 Jahre) -&gt; (1.5 Punkte)</v>
      </c>
      <c r="C55" s="233">
        <f>Zusammenfassung!D35</f>
        <v>0.66666666666666663</v>
      </c>
      <c r="D55" s="215"/>
      <c r="E55" s="77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  <c r="IO55" s="76"/>
      <c r="IP55" s="76"/>
    </row>
    <row r="56" spans="1:250">
      <c r="A56" s="102"/>
      <c r="B56" s="109" t="str">
        <f>'Anbieter A'!B56</f>
        <v>- Nachführungsgeometer (6 und mehr Jahre) -&gt; (3 Punkte)</v>
      </c>
      <c r="C56" s="234"/>
      <c r="D56" s="216"/>
      <c r="E56" s="77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  <c r="IO56" s="76"/>
      <c r="IP56" s="76"/>
    </row>
    <row r="57" spans="1:250">
      <c r="A57" s="102"/>
      <c r="B57" s="109" t="str">
        <f>'Anbieter A'!B57</f>
        <v>- Sachbearbeiter (Ansprechperson) (0 - 5 Jahre) -&gt; (1 Punkt)</v>
      </c>
      <c r="C57" s="234"/>
      <c r="D57" s="215"/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</row>
    <row r="58" spans="1:250">
      <c r="A58" s="102"/>
      <c r="B58" s="109" t="str">
        <f>'Anbieter A'!B58</f>
        <v>- Sachbearbeiter (Ansprechperson) (6 und mehr Jahre) -&gt; (2 Punkte)</v>
      </c>
      <c r="C58" s="235"/>
      <c r="D58" s="216"/>
      <c r="E58" s="77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</row>
    <row r="59" spans="1:250" ht="4.5" customHeight="1">
      <c r="A59" s="102"/>
      <c r="B59" s="109"/>
      <c r="C59" s="109"/>
      <c r="D59" s="83"/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</row>
    <row r="60" spans="1:250" ht="25.5">
      <c r="A60" s="76"/>
      <c r="B60" s="95" t="s">
        <v>33</v>
      </c>
      <c r="C60" s="111"/>
      <c r="D60" s="96"/>
      <c r="E60" s="77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  <c r="IO60" s="76"/>
      <c r="IP60" s="76"/>
    </row>
    <row r="61" spans="1:250" ht="4.5" customHeight="1">
      <c r="A61" s="97"/>
      <c r="B61" s="112"/>
      <c r="C61" s="130"/>
      <c r="D61" s="100"/>
      <c r="E61" s="77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  <c r="IO61" s="76"/>
      <c r="IP61" s="76"/>
    </row>
    <row r="62" spans="1:250" ht="18.95" customHeight="1">
      <c r="A62" s="114" t="str">
        <f>'Anbieter A'!A62</f>
        <v>Führungserfahrung des Nachführungsgeometers</v>
      </c>
      <c r="B62" s="115"/>
      <c r="C62" s="81" t="s">
        <v>51</v>
      </c>
      <c r="D62" s="81" t="s">
        <v>35</v>
      </c>
      <c r="E62" s="77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</row>
    <row r="63" spans="1:250">
      <c r="A63" s="76"/>
      <c r="B63" s="116" t="str">
        <f>'Anbieter A'!B63</f>
        <v>Anzahl Jahre in einer leitenden Funktion (Projektleitung, Abteilungsleitung oder Geschäftsleitung)</v>
      </c>
      <c r="C63" s="116"/>
      <c r="D63" s="117"/>
      <c r="E63" s="77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</row>
    <row r="64" spans="1:250" ht="12.75" customHeight="1">
      <c r="A64" s="102"/>
      <c r="B64" s="93" t="str">
        <f>'Anbieter A'!B64</f>
        <v>- Mehr als 10 Jahre -&gt; (5 Punkte)</v>
      </c>
      <c r="C64" s="210">
        <f>Zusammenfassung!D36</f>
        <v>0.33333333333333331</v>
      </c>
      <c r="D64" s="231"/>
      <c r="E64" s="77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  <c r="EO64" s="76"/>
      <c r="EP64" s="76"/>
      <c r="EQ64" s="76"/>
      <c r="ER64" s="76"/>
      <c r="ES64" s="76"/>
      <c r="ET64" s="76"/>
      <c r="EU64" s="76"/>
      <c r="EV64" s="76"/>
      <c r="EW64" s="76"/>
      <c r="EX64" s="76"/>
      <c r="EY64" s="76"/>
      <c r="EZ64" s="76"/>
      <c r="FA64" s="76"/>
      <c r="FB64" s="76"/>
      <c r="FC64" s="76"/>
      <c r="FD64" s="76"/>
      <c r="FE64" s="76"/>
      <c r="FF64" s="76"/>
      <c r="FG64" s="76"/>
      <c r="FH64" s="76"/>
      <c r="FI64" s="76"/>
      <c r="FJ64" s="76"/>
      <c r="FK64" s="76"/>
      <c r="FL64" s="76"/>
      <c r="FM64" s="76"/>
      <c r="FN64" s="76"/>
      <c r="FO64" s="76"/>
      <c r="FP64" s="76"/>
      <c r="FQ64" s="76"/>
      <c r="FR64" s="76"/>
      <c r="FS64" s="76"/>
      <c r="FT64" s="76"/>
      <c r="FU64" s="76"/>
      <c r="FV64" s="76"/>
      <c r="FW64" s="76"/>
      <c r="FX64" s="76"/>
      <c r="FY64" s="76"/>
      <c r="FZ64" s="76"/>
      <c r="GA64" s="76"/>
      <c r="GB64" s="76"/>
      <c r="GC64" s="76"/>
      <c r="GD64" s="76"/>
      <c r="GE64" s="76"/>
      <c r="GF64" s="76"/>
      <c r="GG64" s="76"/>
      <c r="GH64" s="76"/>
      <c r="GI64" s="76"/>
      <c r="GJ64" s="76"/>
      <c r="GK64" s="76"/>
      <c r="GL64" s="76"/>
      <c r="GM64" s="76"/>
      <c r="GN64" s="76"/>
      <c r="GO64" s="76"/>
      <c r="GP64" s="76"/>
      <c r="GQ64" s="76"/>
      <c r="GR64" s="76"/>
      <c r="GS64" s="76"/>
      <c r="GT64" s="76"/>
      <c r="GU64" s="76"/>
      <c r="GV64" s="76"/>
      <c r="GW64" s="76"/>
      <c r="GX64" s="76"/>
      <c r="GY64" s="76"/>
      <c r="GZ64" s="76"/>
      <c r="HA64" s="76"/>
      <c r="HB64" s="76"/>
      <c r="HC64" s="76"/>
      <c r="HD64" s="76"/>
      <c r="HE64" s="76"/>
      <c r="HF64" s="76"/>
      <c r="HG64" s="76"/>
      <c r="HH64" s="76"/>
      <c r="HI64" s="76"/>
      <c r="HJ64" s="76"/>
      <c r="HK64" s="76"/>
      <c r="HL64" s="76"/>
      <c r="HM64" s="76"/>
      <c r="HN64" s="76"/>
      <c r="HO64" s="76"/>
      <c r="HP64" s="76"/>
      <c r="HQ64" s="76"/>
      <c r="HR64" s="76"/>
      <c r="HS64" s="76"/>
      <c r="HT64" s="76"/>
      <c r="HU64" s="76"/>
      <c r="HV64" s="76"/>
      <c r="HW64" s="76"/>
      <c r="HX64" s="76"/>
      <c r="HY64" s="76"/>
      <c r="HZ64" s="76"/>
      <c r="IA64" s="76"/>
      <c r="IB64" s="76"/>
      <c r="IC64" s="76"/>
      <c r="ID64" s="76"/>
      <c r="IE64" s="76"/>
      <c r="IF64" s="76"/>
      <c r="IG64" s="76"/>
      <c r="IH64" s="76"/>
      <c r="II64" s="76"/>
      <c r="IJ64" s="76"/>
      <c r="IK64" s="76"/>
      <c r="IL64" s="76"/>
      <c r="IM64" s="76"/>
      <c r="IN64" s="76"/>
      <c r="IO64" s="76"/>
      <c r="IP64" s="76"/>
    </row>
    <row r="65" spans="1:250" ht="12.75" customHeight="1">
      <c r="A65" s="102"/>
      <c r="B65" s="93" t="str">
        <f>'Anbieter A'!B65</f>
        <v>- 6 - 10 Jahre -&gt; (4 Punkte)</v>
      </c>
      <c r="C65" s="211"/>
      <c r="D65" s="220"/>
      <c r="E65" s="77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  <c r="EO65" s="76"/>
      <c r="EP65" s="76"/>
      <c r="EQ65" s="76"/>
      <c r="ER65" s="76"/>
      <c r="ES65" s="76"/>
      <c r="ET65" s="76"/>
      <c r="EU65" s="76"/>
      <c r="EV65" s="76"/>
      <c r="EW65" s="76"/>
      <c r="EX65" s="76"/>
      <c r="EY65" s="76"/>
      <c r="EZ65" s="76"/>
      <c r="FA65" s="76"/>
      <c r="FB65" s="76"/>
      <c r="FC65" s="76"/>
      <c r="FD65" s="76"/>
      <c r="FE65" s="76"/>
      <c r="FF65" s="76"/>
      <c r="FG65" s="76"/>
      <c r="FH65" s="76"/>
      <c r="FI65" s="76"/>
      <c r="FJ65" s="76"/>
      <c r="FK65" s="76"/>
      <c r="FL65" s="76"/>
      <c r="FM65" s="76"/>
      <c r="FN65" s="76"/>
      <c r="FO65" s="76"/>
      <c r="FP65" s="76"/>
      <c r="FQ65" s="76"/>
      <c r="FR65" s="76"/>
      <c r="FS65" s="76"/>
      <c r="FT65" s="76"/>
      <c r="FU65" s="76"/>
      <c r="FV65" s="76"/>
      <c r="FW65" s="76"/>
      <c r="FX65" s="76"/>
      <c r="FY65" s="76"/>
      <c r="FZ65" s="76"/>
      <c r="GA65" s="76"/>
      <c r="GB65" s="76"/>
      <c r="GC65" s="76"/>
      <c r="GD65" s="76"/>
      <c r="GE65" s="76"/>
      <c r="GF65" s="76"/>
      <c r="GG65" s="76"/>
      <c r="GH65" s="76"/>
      <c r="GI65" s="76"/>
      <c r="GJ65" s="76"/>
      <c r="GK65" s="76"/>
      <c r="GL65" s="76"/>
      <c r="GM65" s="76"/>
      <c r="GN65" s="76"/>
      <c r="GO65" s="76"/>
      <c r="GP65" s="76"/>
      <c r="GQ65" s="76"/>
      <c r="GR65" s="76"/>
      <c r="GS65" s="76"/>
      <c r="GT65" s="76"/>
      <c r="GU65" s="76"/>
      <c r="GV65" s="76"/>
      <c r="GW65" s="76"/>
      <c r="GX65" s="76"/>
      <c r="GY65" s="76"/>
      <c r="GZ65" s="76"/>
      <c r="HA65" s="76"/>
      <c r="HB65" s="76"/>
      <c r="HC65" s="76"/>
      <c r="HD65" s="76"/>
      <c r="HE65" s="76"/>
      <c r="HF65" s="76"/>
      <c r="HG65" s="76"/>
      <c r="HH65" s="76"/>
      <c r="HI65" s="76"/>
      <c r="HJ65" s="76"/>
      <c r="HK65" s="76"/>
      <c r="HL65" s="76"/>
      <c r="HM65" s="76"/>
      <c r="HN65" s="76"/>
      <c r="HO65" s="76"/>
      <c r="HP65" s="76"/>
      <c r="HQ65" s="76"/>
      <c r="HR65" s="76"/>
      <c r="HS65" s="76"/>
      <c r="HT65" s="76"/>
      <c r="HU65" s="76"/>
      <c r="HV65" s="76"/>
      <c r="HW65" s="76"/>
      <c r="HX65" s="76"/>
      <c r="HY65" s="76"/>
      <c r="HZ65" s="76"/>
      <c r="IA65" s="76"/>
      <c r="IB65" s="76"/>
      <c r="IC65" s="76"/>
      <c r="ID65" s="76"/>
      <c r="IE65" s="76"/>
      <c r="IF65" s="76"/>
      <c r="IG65" s="76"/>
      <c r="IH65" s="76"/>
      <c r="II65" s="76"/>
      <c r="IJ65" s="76"/>
      <c r="IK65" s="76"/>
      <c r="IL65" s="76"/>
      <c r="IM65" s="76"/>
      <c r="IN65" s="76"/>
      <c r="IO65" s="76"/>
      <c r="IP65" s="76"/>
    </row>
    <row r="66" spans="1:250" ht="12.75" customHeight="1">
      <c r="A66" s="102"/>
      <c r="B66" s="93" t="str">
        <f>'Anbieter A'!B66</f>
        <v>- 3 - 5 Jahre -&gt; (3 Punkte)</v>
      </c>
      <c r="C66" s="211"/>
      <c r="D66" s="220"/>
      <c r="E66" s="77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  <c r="EO66" s="76"/>
      <c r="EP66" s="76"/>
      <c r="EQ66" s="76"/>
      <c r="ER66" s="76"/>
      <c r="ES66" s="76"/>
      <c r="ET66" s="76"/>
      <c r="EU66" s="76"/>
      <c r="EV66" s="76"/>
      <c r="EW66" s="76"/>
      <c r="EX66" s="76"/>
      <c r="EY66" s="76"/>
      <c r="EZ66" s="76"/>
      <c r="FA66" s="76"/>
      <c r="FB66" s="76"/>
      <c r="FC66" s="76"/>
      <c r="FD66" s="76"/>
      <c r="FE66" s="76"/>
      <c r="FF66" s="76"/>
      <c r="FG66" s="76"/>
      <c r="FH66" s="76"/>
      <c r="FI66" s="76"/>
      <c r="FJ66" s="76"/>
      <c r="FK66" s="76"/>
      <c r="FL66" s="76"/>
      <c r="FM66" s="76"/>
      <c r="FN66" s="76"/>
      <c r="FO66" s="76"/>
      <c r="FP66" s="76"/>
      <c r="FQ66" s="76"/>
      <c r="FR66" s="76"/>
      <c r="FS66" s="76"/>
      <c r="FT66" s="76"/>
      <c r="FU66" s="76"/>
      <c r="FV66" s="76"/>
      <c r="FW66" s="76"/>
      <c r="FX66" s="76"/>
      <c r="FY66" s="76"/>
      <c r="FZ66" s="76"/>
      <c r="GA66" s="76"/>
      <c r="GB66" s="76"/>
      <c r="GC66" s="76"/>
      <c r="GD66" s="76"/>
      <c r="GE66" s="76"/>
      <c r="GF66" s="76"/>
      <c r="GG66" s="76"/>
      <c r="GH66" s="76"/>
      <c r="GI66" s="76"/>
      <c r="GJ66" s="76"/>
      <c r="GK66" s="76"/>
      <c r="GL66" s="76"/>
      <c r="GM66" s="76"/>
      <c r="GN66" s="76"/>
      <c r="GO66" s="76"/>
      <c r="GP66" s="76"/>
      <c r="GQ66" s="76"/>
      <c r="GR66" s="76"/>
      <c r="GS66" s="76"/>
      <c r="GT66" s="76"/>
      <c r="GU66" s="76"/>
      <c r="GV66" s="76"/>
      <c r="GW66" s="76"/>
      <c r="GX66" s="76"/>
      <c r="GY66" s="76"/>
      <c r="GZ66" s="76"/>
      <c r="HA66" s="76"/>
      <c r="HB66" s="76"/>
      <c r="HC66" s="76"/>
      <c r="HD66" s="76"/>
      <c r="HE66" s="76"/>
      <c r="HF66" s="76"/>
      <c r="HG66" s="76"/>
      <c r="HH66" s="76"/>
      <c r="HI66" s="76"/>
      <c r="HJ66" s="76"/>
      <c r="HK66" s="76"/>
      <c r="HL66" s="76"/>
      <c r="HM66" s="76"/>
      <c r="HN66" s="76"/>
      <c r="HO66" s="76"/>
      <c r="HP66" s="76"/>
      <c r="HQ66" s="76"/>
      <c r="HR66" s="76"/>
      <c r="HS66" s="76"/>
      <c r="HT66" s="76"/>
      <c r="HU66" s="76"/>
      <c r="HV66" s="76"/>
      <c r="HW66" s="76"/>
      <c r="HX66" s="76"/>
      <c r="HY66" s="76"/>
      <c r="HZ66" s="76"/>
      <c r="IA66" s="76"/>
      <c r="IB66" s="76"/>
      <c r="IC66" s="76"/>
      <c r="ID66" s="76"/>
      <c r="IE66" s="76"/>
      <c r="IF66" s="76"/>
      <c r="IG66" s="76"/>
      <c r="IH66" s="76"/>
      <c r="II66" s="76"/>
      <c r="IJ66" s="76"/>
      <c r="IK66" s="76"/>
      <c r="IL66" s="76"/>
      <c r="IM66" s="76"/>
      <c r="IN66" s="76"/>
      <c r="IO66" s="76"/>
      <c r="IP66" s="76"/>
    </row>
    <row r="67" spans="1:250" ht="12.75" customHeight="1">
      <c r="A67" s="102"/>
      <c r="B67" s="93" t="str">
        <f>'Anbieter A'!B67</f>
        <v>- 1 - 2 Jahre -&gt; (2 Punkt)</v>
      </c>
      <c r="C67" s="211"/>
      <c r="D67" s="220"/>
      <c r="E67" s="77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  <c r="EO67" s="76"/>
      <c r="EP67" s="76"/>
      <c r="EQ67" s="76"/>
      <c r="ER67" s="76"/>
      <c r="ES67" s="76"/>
      <c r="ET67" s="76"/>
      <c r="EU67" s="76"/>
      <c r="EV67" s="76"/>
      <c r="EW67" s="76"/>
      <c r="EX67" s="76"/>
      <c r="EY67" s="76"/>
      <c r="EZ67" s="76"/>
      <c r="FA67" s="76"/>
      <c r="FB67" s="76"/>
      <c r="FC67" s="76"/>
      <c r="FD67" s="76"/>
      <c r="FE67" s="76"/>
      <c r="FF67" s="76"/>
      <c r="FG67" s="76"/>
      <c r="FH67" s="76"/>
      <c r="FI67" s="76"/>
      <c r="FJ67" s="76"/>
      <c r="FK67" s="76"/>
      <c r="FL67" s="76"/>
      <c r="FM67" s="76"/>
      <c r="FN67" s="76"/>
      <c r="FO67" s="76"/>
      <c r="FP67" s="76"/>
      <c r="FQ67" s="76"/>
      <c r="FR67" s="76"/>
      <c r="FS67" s="76"/>
      <c r="FT67" s="76"/>
      <c r="FU67" s="76"/>
      <c r="FV67" s="76"/>
      <c r="FW67" s="76"/>
      <c r="FX67" s="76"/>
      <c r="FY67" s="76"/>
      <c r="FZ67" s="76"/>
      <c r="GA67" s="76"/>
      <c r="GB67" s="76"/>
      <c r="GC67" s="76"/>
      <c r="GD67" s="76"/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  <c r="HX67" s="76"/>
      <c r="HY67" s="76"/>
      <c r="HZ67" s="76"/>
      <c r="IA67" s="76"/>
      <c r="IB67" s="76"/>
      <c r="IC67" s="76"/>
      <c r="ID67" s="76"/>
      <c r="IE67" s="76"/>
      <c r="IF67" s="76"/>
      <c r="IG67" s="76"/>
      <c r="IH67" s="76"/>
      <c r="II67" s="76"/>
      <c r="IJ67" s="76"/>
      <c r="IK67" s="76"/>
      <c r="IL67" s="76"/>
      <c r="IM67" s="76"/>
      <c r="IN67" s="76"/>
      <c r="IO67" s="76"/>
      <c r="IP67" s="76"/>
    </row>
    <row r="68" spans="1:250" ht="12.75" customHeight="1">
      <c r="A68" s="102"/>
      <c r="B68" s="93" t="str">
        <f>'Anbieter A'!B68</f>
        <v>- &lt; 1 Jahr -&gt; (1 Punkte)</v>
      </c>
      <c r="C68" s="232"/>
      <c r="D68" s="221"/>
      <c r="E68" s="77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  <c r="ET68" s="76"/>
      <c r="EU68" s="76"/>
      <c r="EV68" s="76"/>
      <c r="EW68" s="76"/>
      <c r="EX68" s="76"/>
      <c r="EY68" s="76"/>
      <c r="EZ68" s="76"/>
      <c r="FA68" s="76"/>
      <c r="FB68" s="76"/>
      <c r="FC68" s="76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76"/>
      <c r="FO68" s="76"/>
      <c r="FP68" s="76"/>
      <c r="FQ68" s="76"/>
      <c r="FR68" s="76"/>
      <c r="FS68" s="76"/>
      <c r="FT68" s="76"/>
      <c r="FU68" s="76"/>
      <c r="FV68" s="76"/>
      <c r="FW68" s="76"/>
      <c r="FX68" s="76"/>
      <c r="FY68" s="76"/>
      <c r="FZ68" s="76"/>
      <c r="GA68" s="76"/>
      <c r="GB68" s="76"/>
      <c r="GC68" s="76"/>
      <c r="GD68" s="76"/>
      <c r="GE68" s="76"/>
      <c r="GF68" s="76"/>
      <c r="GG68" s="76"/>
      <c r="GH68" s="76"/>
      <c r="GI68" s="76"/>
      <c r="GJ68" s="76"/>
      <c r="GK68" s="76"/>
      <c r="GL68" s="76"/>
      <c r="GM68" s="76"/>
      <c r="GN68" s="76"/>
      <c r="GO68" s="76"/>
      <c r="GP68" s="76"/>
      <c r="GQ68" s="76"/>
      <c r="GR68" s="76"/>
      <c r="GS68" s="76"/>
      <c r="GT68" s="76"/>
      <c r="GU68" s="76"/>
      <c r="GV68" s="76"/>
      <c r="GW68" s="76"/>
      <c r="GX68" s="76"/>
      <c r="GY68" s="76"/>
      <c r="GZ68" s="76"/>
      <c r="HA68" s="76"/>
      <c r="HB68" s="76"/>
      <c r="HC68" s="76"/>
      <c r="HD68" s="76"/>
      <c r="HE68" s="76"/>
      <c r="HF68" s="76"/>
      <c r="HG68" s="76"/>
      <c r="HH68" s="76"/>
      <c r="HI68" s="76"/>
      <c r="HJ68" s="76"/>
      <c r="HK68" s="76"/>
      <c r="HL68" s="76"/>
      <c r="HM68" s="76"/>
      <c r="HN68" s="76"/>
      <c r="HO68" s="76"/>
      <c r="HP68" s="76"/>
      <c r="HQ68" s="76"/>
      <c r="HR68" s="76"/>
      <c r="HS68" s="76"/>
      <c r="HT68" s="76"/>
      <c r="HU68" s="76"/>
      <c r="HV68" s="76"/>
      <c r="HW68" s="76"/>
      <c r="HX68" s="76"/>
      <c r="HY68" s="76"/>
      <c r="HZ68" s="76"/>
      <c r="IA68" s="76"/>
      <c r="IB68" s="76"/>
      <c r="IC68" s="76"/>
      <c r="ID68" s="76"/>
      <c r="IE68" s="76"/>
      <c r="IF68" s="76"/>
      <c r="IG68" s="76"/>
      <c r="IH68" s="76"/>
      <c r="II68" s="76"/>
      <c r="IJ68" s="76"/>
      <c r="IK68" s="76"/>
      <c r="IL68" s="76"/>
      <c r="IM68" s="76"/>
      <c r="IN68" s="76"/>
      <c r="IO68" s="76"/>
      <c r="IP68" s="76"/>
    </row>
    <row r="69" spans="1:250" ht="4.5" customHeight="1">
      <c r="A69" s="102"/>
      <c r="B69" s="93"/>
      <c r="C69" s="93"/>
      <c r="D69" s="117"/>
      <c r="E69" s="77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76"/>
      <c r="EQ69" s="76"/>
      <c r="ER69" s="76"/>
      <c r="ES69" s="76"/>
      <c r="ET69" s="76"/>
      <c r="EU69" s="76"/>
      <c r="EV69" s="76"/>
      <c r="EW69" s="76"/>
      <c r="EX69" s="76"/>
      <c r="EY69" s="76"/>
      <c r="EZ69" s="76"/>
      <c r="FA69" s="76"/>
      <c r="FB69" s="76"/>
      <c r="FC69" s="76"/>
      <c r="FD69" s="76"/>
      <c r="FE69" s="76"/>
      <c r="FF69" s="76"/>
      <c r="FG69" s="76"/>
      <c r="FH69" s="76"/>
      <c r="FI69" s="76"/>
      <c r="FJ69" s="76"/>
      <c r="FK69" s="76"/>
      <c r="FL69" s="76"/>
      <c r="FM69" s="76"/>
      <c r="FN69" s="76"/>
      <c r="FO69" s="76"/>
      <c r="FP69" s="76"/>
      <c r="FQ69" s="76"/>
      <c r="FR69" s="76"/>
      <c r="FS69" s="76"/>
      <c r="FT69" s="76"/>
      <c r="FU69" s="76"/>
      <c r="FV69" s="76"/>
      <c r="FW69" s="76"/>
      <c r="FX69" s="76"/>
      <c r="FY69" s="76"/>
      <c r="FZ69" s="76"/>
      <c r="GA69" s="76"/>
      <c r="GB69" s="76"/>
      <c r="GC69" s="76"/>
      <c r="GD69" s="76"/>
      <c r="GE69" s="76"/>
      <c r="GF69" s="76"/>
      <c r="GG69" s="76"/>
      <c r="GH69" s="76"/>
      <c r="GI69" s="76"/>
      <c r="GJ69" s="76"/>
      <c r="GK69" s="76"/>
      <c r="GL69" s="76"/>
      <c r="GM69" s="76"/>
      <c r="GN69" s="76"/>
      <c r="GO69" s="76"/>
      <c r="GP69" s="76"/>
      <c r="GQ69" s="76"/>
      <c r="GR69" s="76"/>
      <c r="GS69" s="76"/>
      <c r="GT69" s="76"/>
      <c r="GU69" s="76"/>
      <c r="GV69" s="76"/>
      <c r="GW69" s="76"/>
      <c r="GX69" s="76"/>
      <c r="GY69" s="76"/>
      <c r="GZ69" s="76"/>
      <c r="HA69" s="76"/>
      <c r="HB69" s="76"/>
      <c r="HC69" s="76"/>
      <c r="HD69" s="76"/>
      <c r="HE69" s="76"/>
      <c r="HF69" s="76"/>
      <c r="HG69" s="76"/>
      <c r="HH69" s="76"/>
      <c r="HI69" s="76"/>
      <c r="HJ69" s="76"/>
      <c r="HK69" s="76"/>
      <c r="HL69" s="76"/>
      <c r="HM69" s="76"/>
      <c r="HN69" s="76"/>
      <c r="HO69" s="76"/>
      <c r="HP69" s="76"/>
      <c r="HQ69" s="76"/>
      <c r="HR69" s="76"/>
      <c r="HS69" s="76"/>
      <c r="HT69" s="76"/>
      <c r="HU69" s="76"/>
      <c r="HV69" s="76"/>
      <c r="HW69" s="76"/>
      <c r="HX69" s="76"/>
      <c r="HY69" s="76"/>
      <c r="HZ69" s="76"/>
      <c r="IA69" s="76"/>
      <c r="IB69" s="76"/>
      <c r="IC69" s="76"/>
      <c r="ID69" s="76"/>
      <c r="IE69" s="76"/>
      <c r="IF69" s="76"/>
      <c r="IG69" s="76"/>
      <c r="IH69" s="76"/>
      <c r="II69" s="76"/>
      <c r="IJ69" s="76"/>
      <c r="IK69" s="76"/>
      <c r="IL69" s="76"/>
      <c r="IM69" s="76"/>
      <c r="IN69" s="76"/>
      <c r="IO69" s="76"/>
      <c r="IP69" s="76"/>
    </row>
    <row r="70" spans="1:250" ht="25.5">
      <c r="A70" s="102"/>
      <c r="B70" s="95" t="s">
        <v>33</v>
      </c>
      <c r="C70" s="107"/>
      <c r="D70" s="107"/>
      <c r="E70" s="77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6"/>
      <c r="GB70" s="76"/>
      <c r="GC70" s="76"/>
      <c r="GD70" s="76"/>
      <c r="GE70" s="76"/>
      <c r="GF70" s="76"/>
      <c r="GG70" s="76"/>
      <c r="GH70" s="76"/>
      <c r="GI70" s="76"/>
      <c r="GJ70" s="76"/>
      <c r="GK70" s="76"/>
      <c r="GL70" s="76"/>
      <c r="GM70" s="76"/>
      <c r="GN70" s="76"/>
      <c r="GO70" s="76"/>
      <c r="GP70" s="76"/>
      <c r="GQ70" s="76"/>
      <c r="GR70" s="76"/>
      <c r="GS70" s="76"/>
      <c r="GT70" s="76"/>
      <c r="GU70" s="76"/>
      <c r="GV70" s="76"/>
      <c r="GW70" s="76"/>
      <c r="GX70" s="76"/>
      <c r="GY70" s="76"/>
      <c r="GZ70" s="76"/>
      <c r="HA70" s="76"/>
      <c r="HB70" s="76"/>
      <c r="HC70" s="76"/>
      <c r="HD70" s="76"/>
      <c r="HE70" s="76"/>
      <c r="HF70" s="76"/>
      <c r="HG70" s="76"/>
      <c r="HH70" s="76"/>
      <c r="HI70" s="76"/>
      <c r="HJ70" s="76"/>
      <c r="HK70" s="76"/>
      <c r="HL70" s="76"/>
      <c r="HM70" s="76"/>
      <c r="HN70" s="76"/>
      <c r="HO70" s="76"/>
      <c r="HP70" s="76"/>
      <c r="HQ70" s="76"/>
      <c r="HR70" s="76"/>
      <c r="HS70" s="76"/>
      <c r="HT70" s="76"/>
      <c r="HU70" s="76"/>
      <c r="HV70" s="76"/>
      <c r="HW70" s="76"/>
      <c r="HX70" s="76"/>
      <c r="HY70" s="76"/>
      <c r="HZ70" s="76"/>
      <c r="IA70" s="76"/>
      <c r="IB70" s="76"/>
      <c r="IC70" s="76"/>
      <c r="ID70" s="76"/>
      <c r="IE70" s="76"/>
      <c r="IF70" s="76"/>
      <c r="IG70" s="76"/>
      <c r="IH70" s="76"/>
      <c r="II70" s="76"/>
      <c r="IJ70" s="76"/>
      <c r="IK70" s="76"/>
      <c r="IL70" s="76"/>
      <c r="IM70" s="76"/>
      <c r="IN70" s="76"/>
      <c r="IO70" s="76"/>
      <c r="IP70" s="76"/>
    </row>
    <row r="71" spans="1:250" ht="6" customHeight="1">
      <c r="A71" s="76"/>
      <c r="B71" s="102"/>
      <c r="C71" s="102"/>
      <c r="D71" s="76"/>
      <c r="E71" s="77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  <c r="EO71" s="76"/>
      <c r="EP71" s="76"/>
      <c r="EQ71" s="76"/>
      <c r="ER71" s="76"/>
      <c r="ES71" s="76"/>
      <c r="ET71" s="76"/>
      <c r="EU71" s="76"/>
      <c r="EV71" s="76"/>
      <c r="EW71" s="76"/>
      <c r="EX71" s="76"/>
      <c r="EY71" s="76"/>
      <c r="EZ71" s="76"/>
      <c r="FA71" s="76"/>
      <c r="FB71" s="76"/>
      <c r="FC71" s="76"/>
      <c r="FD71" s="76"/>
      <c r="FE71" s="76"/>
      <c r="FF71" s="76"/>
      <c r="FG71" s="76"/>
      <c r="FH71" s="76"/>
      <c r="FI71" s="76"/>
      <c r="FJ71" s="76"/>
      <c r="FK71" s="76"/>
      <c r="FL71" s="76"/>
      <c r="FM71" s="76"/>
      <c r="FN71" s="76"/>
      <c r="FO71" s="76"/>
      <c r="FP71" s="76"/>
      <c r="FQ71" s="76"/>
      <c r="FR71" s="76"/>
      <c r="FS71" s="76"/>
      <c r="FT71" s="76"/>
      <c r="FU71" s="76"/>
      <c r="FV71" s="76"/>
      <c r="FW71" s="76"/>
      <c r="FX71" s="76"/>
      <c r="FY71" s="76"/>
      <c r="FZ71" s="76"/>
      <c r="GA71" s="76"/>
      <c r="GB71" s="76"/>
      <c r="GC71" s="76"/>
      <c r="GD71" s="76"/>
      <c r="GE71" s="76"/>
      <c r="GF71" s="76"/>
      <c r="GG71" s="76"/>
      <c r="GH71" s="76"/>
      <c r="GI71" s="76"/>
      <c r="GJ71" s="76"/>
      <c r="GK71" s="76"/>
      <c r="GL71" s="76"/>
      <c r="GM71" s="76"/>
      <c r="GN71" s="76"/>
      <c r="GO71" s="76"/>
      <c r="GP71" s="76"/>
      <c r="GQ71" s="76"/>
      <c r="GR71" s="76"/>
      <c r="GS71" s="76"/>
      <c r="GT71" s="76"/>
      <c r="GU71" s="76"/>
      <c r="GV71" s="76"/>
      <c r="GW71" s="76"/>
      <c r="GX71" s="76"/>
      <c r="GY71" s="76"/>
      <c r="GZ71" s="76"/>
      <c r="HA71" s="76"/>
      <c r="HB71" s="76"/>
      <c r="HC71" s="76"/>
      <c r="HD71" s="76"/>
      <c r="HE71" s="76"/>
      <c r="HF71" s="76"/>
      <c r="HG71" s="76"/>
      <c r="HH71" s="76"/>
      <c r="HI71" s="76"/>
      <c r="HJ71" s="76"/>
      <c r="HK71" s="76"/>
      <c r="HL71" s="76"/>
      <c r="HM71" s="76"/>
      <c r="HN71" s="76"/>
      <c r="HO71" s="76"/>
      <c r="HP71" s="76"/>
      <c r="HQ71" s="76"/>
      <c r="HR71" s="76"/>
      <c r="HS71" s="76"/>
      <c r="HT71" s="76"/>
      <c r="HU71" s="76"/>
      <c r="HV71" s="76"/>
      <c r="HW71" s="76"/>
      <c r="HX71" s="76"/>
      <c r="HY71" s="76"/>
      <c r="HZ71" s="76"/>
      <c r="IA71" s="76"/>
      <c r="IB71" s="76"/>
      <c r="IC71" s="76"/>
      <c r="ID71" s="76"/>
      <c r="IE71" s="76"/>
      <c r="IF71" s="76"/>
      <c r="IG71" s="76"/>
      <c r="IH71" s="76"/>
      <c r="II71" s="76"/>
      <c r="IJ71" s="76"/>
      <c r="IK71" s="76"/>
      <c r="IL71" s="76"/>
      <c r="IM71" s="76"/>
      <c r="IN71" s="76"/>
      <c r="IO71" s="76"/>
      <c r="IP71" s="76"/>
    </row>
    <row r="72" spans="1:250" ht="18.75" customHeight="1">
      <c r="A72" s="78" t="str">
        <f>'Anbieter A'!A72</f>
        <v>Nachhaltigkeit</v>
      </c>
      <c r="B72" s="108"/>
      <c r="C72" s="108"/>
      <c r="D72" s="79" t="s">
        <v>21</v>
      </c>
      <c r="E72" s="127" t="e">
        <f>ROUND(D76*C74+D81*C81,1)</f>
        <v>#DIV/0!</v>
      </c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  <c r="EO72" s="76"/>
      <c r="EP72" s="76"/>
      <c r="EQ72" s="76"/>
      <c r="ER72" s="76"/>
      <c r="ES72" s="76"/>
      <c r="ET72" s="76"/>
      <c r="EU72" s="76"/>
      <c r="EV72" s="76"/>
      <c r="EW72" s="76"/>
      <c r="EX72" s="76"/>
      <c r="EY72" s="76"/>
      <c r="EZ72" s="76"/>
      <c r="FA72" s="76"/>
      <c r="FB72" s="76"/>
      <c r="FC72" s="76"/>
      <c r="FD72" s="76"/>
      <c r="FE72" s="76"/>
      <c r="FF72" s="76"/>
      <c r="FG72" s="76"/>
      <c r="FH72" s="76"/>
      <c r="FI72" s="76"/>
      <c r="FJ72" s="76"/>
      <c r="FK72" s="76"/>
      <c r="FL72" s="76"/>
      <c r="FM72" s="76"/>
      <c r="FN72" s="76"/>
      <c r="FO72" s="76"/>
      <c r="FP72" s="76"/>
      <c r="FQ72" s="76"/>
      <c r="FR72" s="76"/>
      <c r="FS72" s="76"/>
      <c r="FT72" s="76"/>
      <c r="FU72" s="76"/>
      <c r="FV72" s="76"/>
      <c r="FW72" s="76"/>
      <c r="FX72" s="76"/>
      <c r="FY72" s="76"/>
      <c r="FZ72" s="76"/>
      <c r="GA72" s="76"/>
      <c r="GB72" s="76"/>
      <c r="GC72" s="76"/>
      <c r="GD72" s="76"/>
      <c r="GE72" s="76"/>
      <c r="GF72" s="76"/>
      <c r="GG72" s="76"/>
      <c r="GH72" s="76"/>
      <c r="GI72" s="76"/>
      <c r="GJ72" s="76"/>
      <c r="GK72" s="76"/>
      <c r="GL72" s="76"/>
      <c r="GM72" s="76"/>
      <c r="GN72" s="76"/>
      <c r="GO72" s="76"/>
      <c r="GP72" s="76"/>
      <c r="GQ72" s="76"/>
      <c r="GR72" s="76"/>
      <c r="GS72" s="76"/>
      <c r="GT72" s="76"/>
      <c r="GU72" s="76"/>
      <c r="GV72" s="76"/>
      <c r="GW72" s="76"/>
      <c r="GX72" s="76"/>
      <c r="GY72" s="76"/>
      <c r="GZ72" s="76"/>
      <c r="HA72" s="76"/>
      <c r="HB72" s="76"/>
      <c r="HC72" s="76"/>
      <c r="HD72" s="76"/>
      <c r="HE72" s="76"/>
      <c r="HF72" s="76"/>
      <c r="HG72" s="76"/>
      <c r="HH72" s="76"/>
      <c r="HI72" s="76"/>
      <c r="HJ72" s="76"/>
      <c r="HK72" s="76"/>
      <c r="HL72" s="76"/>
      <c r="HM72" s="76"/>
      <c r="HN72" s="76"/>
      <c r="HO72" s="76"/>
      <c r="HP72" s="76"/>
      <c r="HQ72" s="76"/>
      <c r="HR72" s="76"/>
      <c r="HS72" s="76"/>
      <c r="HT72" s="76"/>
      <c r="HU72" s="76"/>
      <c r="HV72" s="76"/>
      <c r="HW72" s="76"/>
      <c r="HX72" s="76"/>
      <c r="HY72" s="76"/>
      <c r="HZ72" s="76"/>
      <c r="IA72" s="76"/>
      <c r="IB72" s="76"/>
      <c r="IC72" s="76"/>
      <c r="ID72" s="76"/>
      <c r="IE72" s="76"/>
      <c r="IF72" s="76"/>
      <c r="IG72" s="76"/>
      <c r="IH72" s="76"/>
      <c r="II72" s="76"/>
      <c r="IJ72" s="76"/>
      <c r="IK72" s="76"/>
      <c r="IL72" s="76"/>
      <c r="IM72" s="76"/>
      <c r="IN72" s="76"/>
      <c r="IO72" s="76"/>
      <c r="IP72" s="76"/>
    </row>
    <row r="73" spans="1:250" ht="18.95" customHeight="1">
      <c r="A73" s="80" t="str">
        <f>'Anbieter A'!A73</f>
        <v xml:space="preserve">Soziale Nachhaltigkeit, Ausbildung Lernende
</v>
      </c>
      <c r="B73" s="76"/>
      <c r="C73" s="81" t="s">
        <v>51</v>
      </c>
      <c r="D73" s="81"/>
      <c r="E73" s="77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  <c r="EO73" s="76"/>
      <c r="EP73" s="76"/>
      <c r="EQ73" s="76"/>
      <c r="ER73" s="76"/>
      <c r="ES73" s="76"/>
      <c r="ET73" s="76"/>
      <c r="EU73" s="76"/>
      <c r="EV73" s="76"/>
      <c r="EW73" s="76"/>
      <c r="EX73" s="76"/>
      <c r="EY73" s="76"/>
      <c r="EZ73" s="76"/>
      <c r="FA73" s="76"/>
      <c r="FB73" s="76"/>
      <c r="FC73" s="76"/>
      <c r="FD73" s="76"/>
      <c r="FE73" s="76"/>
      <c r="FF73" s="76"/>
      <c r="FG73" s="76"/>
      <c r="FH73" s="76"/>
      <c r="FI73" s="76"/>
      <c r="FJ73" s="76"/>
      <c r="FK73" s="76"/>
      <c r="FL73" s="76"/>
      <c r="FM73" s="76"/>
      <c r="FN73" s="76"/>
      <c r="FO73" s="76"/>
      <c r="FP73" s="76"/>
      <c r="FQ73" s="76"/>
      <c r="FR73" s="76"/>
      <c r="FS73" s="76"/>
      <c r="FT73" s="76"/>
      <c r="FU73" s="76"/>
      <c r="FV73" s="76"/>
      <c r="FW73" s="76"/>
      <c r="FX73" s="76"/>
      <c r="FY73" s="76"/>
      <c r="FZ73" s="76"/>
      <c r="GA73" s="76"/>
      <c r="GB73" s="76"/>
      <c r="GC73" s="76"/>
      <c r="GD73" s="76"/>
      <c r="GE73" s="76"/>
      <c r="GF73" s="76"/>
      <c r="GG73" s="76"/>
      <c r="GH73" s="76"/>
      <c r="GI73" s="76"/>
      <c r="GJ73" s="76"/>
      <c r="GK73" s="76"/>
      <c r="GL73" s="76"/>
      <c r="GM73" s="76"/>
      <c r="GN73" s="76"/>
      <c r="GO73" s="76"/>
      <c r="GP73" s="76"/>
      <c r="GQ73" s="76"/>
      <c r="GR73" s="76"/>
      <c r="GS73" s="76"/>
      <c r="GT73" s="76"/>
      <c r="GU73" s="76"/>
      <c r="GV73" s="76"/>
      <c r="GW73" s="76"/>
      <c r="GX73" s="76"/>
      <c r="GY73" s="76"/>
      <c r="GZ73" s="76"/>
      <c r="HA73" s="76"/>
      <c r="HB73" s="76"/>
      <c r="HC73" s="76"/>
      <c r="HD73" s="76"/>
      <c r="HE73" s="76"/>
      <c r="HF73" s="76"/>
      <c r="HG73" s="76"/>
      <c r="HH73" s="76"/>
      <c r="HI73" s="76"/>
      <c r="HJ73" s="76"/>
      <c r="HK73" s="76"/>
      <c r="HL73" s="76"/>
      <c r="HM73" s="76"/>
      <c r="HN73" s="76"/>
      <c r="HO73" s="76"/>
      <c r="HP73" s="76"/>
      <c r="HQ73" s="76"/>
      <c r="HR73" s="76"/>
      <c r="HS73" s="76"/>
      <c r="HT73" s="76"/>
      <c r="HU73" s="76"/>
      <c r="HV73" s="76"/>
      <c r="HW73" s="76"/>
      <c r="HX73" s="76"/>
      <c r="HY73" s="76"/>
      <c r="HZ73" s="76"/>
      <c r="IA73" s="76"/>
      <c r="IB73" s="76"/>
      <c r="IC73" s="76"/>
      <c r="ID73" s="76"/>
      <c r="IE73" s="76"/>
      <c r="IF73" s="76"/>
      <c r="IG73" s="76"/>
      <c r="IH73" s="76"/>
      <c r="II73" s="76"/>
      <c r="IJ73" s="76"/>
      <c r="IK73" s="76"/>
      <c r="IL73" s="76"/>
      <c r="IM73" s="76"/>
      <c r="IN73" s="76"/>
      <c r="IO73" s="76"/>
      <c r="IP73" s="76"/>
    </row>
    <row r="74" spans="1:250">
      <c r="A74" s="102"/>
      <c r="B74" s="118" t="str">
        <f>'Anbieter A'!B74</f>
        <v>- Anzahl Vollzeitstellen (inkl. Lernende) im Bereich amtliche Vermessung</v>
      </c>
      <c r="C74" s="222">
        <f>Zusammenfassung!D40</f>
        <v>0.66666666666666663</v>
      </c>
      <c r="D74" s="152"/>
      <c r="E74" s="77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  <c r="EO74" s="76"/>
      <c r="EP74" s="76"/>
      <c r="EQ74" s="76"/>
      <c r="ER74" s="76"/>
      <c r="ES74" s="76"/>
      <c r="ET74" s="76"/>
      <c r="EU74" s="76"/>
      <c r="EV74" s="76"/>
      <c r="EW74" s="76"/>
      <c r="EX74" s="76"/>
      <c r="EY74" s="76"/>
      <c r="EZ74" s="76"/>
      <c r="FA74" s="76"/>
      <c r="FB74" s="76"/>
      <c r="FC74" s="76"/>
      <c r="FD74" s="76"/>
      <c r="FE74" s="76"/>
      <c r="FF74" s="76"/>
      <c r="FG74" s="76"/>
      <c r="FH74" s="76"/>
      <c r="FI74" s="76"/>
      <c r="FJ74" s="76"/>
      <c r="FK74" s="76"/>
      <c r="FL74" s="76"/>
      <c r="FM74" s="76"/>
      <c r="FN74" s="76"/>
      <c r="FO74" s="76"/>
      <c r="FP74" s="76"/>
      <c r="FQ74" s="76"/>
      <c r="FR74" s="76"/>
      <c r="FS74" s="76"/>
      <c r="FT74" s="76"/>
      <c r="FU74" s="76"/>
      <c r="FV74" s="76"/>
      <c r="FW74" s="76"/>
      <c r="FX74" s="76"/>
      <c r="FY74" s="76"/>
      <c r="FZ74" s="76"/>
      <c r="GA74" s="76"/>
      <c r="GB74" s="76"/>
      <c r="GC74" s="76"/>
      <c r="GD74" s="76"/>
      <c r="GE74" s="76"/>
      <c r="GF74" s="76"/>
      <c r="GG74" s="76"/>
      <c r="GH74" s="76"/>
      <c r="GI74" s="76"/>
      <c r="GJ74" s="76"/>
      <c r="GK74" s="76"/>
      <c r="GL74" s="76"/>
      <c r="GM74" s="76"/>
      <c r="GN74" s="76"/>
      <c r="GO74" s="76"/>
      <c r="GP74" s="76"/>
      <c r="GQ74" s="76"/>
      <c r="GR74" s="76"/>
      <c r="GS74" s="76"/>
      <c r="GT74" s="76"/>
      <c r="GU74" s="76"/>
      <c r="GV74" s="76"/>
      <c r="GW74" s="76"/>
      <c r="GX74" s="76"/>
      <c r="GY74" s="76"/>
      <c r="GZ74" s="76"/>
      <c r="HA74" s="76"/>
      <c r="HB74" s="76"/>
      <c r="HC74" s="76"/>
      <c r="HD74" s="76"/>
      <c r="HE74" s="76"/>
      <c r="HF74" s="76"/>
      <c r="HG74" s="76"/>
      <c r="HH74" s="76"/>
      <c r="HI74" s="76"/>
      <c r="HJ74" s="76"/>
      <c r="HK74" s="76"/>
      <c r="HL74" s="76"/>
      <c r="HM74" s="76"/>
      <c r="HN74" s="76"/>
      <c r="HO74" s="76"/>
      <c r="HP74" s="76"/>
      <c r="HQ74" s="76"/>
      <c r="HR74" s="76"/>
      <c r="HS74" s="76"/>
      <c r="HT74" s="76"/>
      <c r="HU74" s="76"/>
      <c r="HV74" s="76"/>
      <c r="HW74" s="76"/>
      <c r="HX74" s="76"/>
      <c r="HY74" s="76"/>
      <c r="HZ74" s="76"/>
      <c r="IA74" s="76"/>
      <c r="IB74" s="76"/>
      <c r="IC74" s="76"/>
      <c r="ID74" s="76"/>
      <c r="IE74" s="76"/>
      <c r="IF74" s="76"/>
      <c r="IG74" s="76"/>
      <c r="IH74" s="76"/>
      <c r="II74" s="76"/>
      <c r="IJ74" s="76"/>
      <c r="IK74" s="76"/>
      <c r="IL74" s="76"/>
      <c r="IM74" s="76"/>
      <c r="IN74" s="76"/>
      <c r="IO74" s="76"/>
      <c r="IP74" s="76"/>
    </row>
    <row r="75" spans="1:250">
      <c r="A75" s="102"/>
      <c r="B75" s="129" t="str">
        <f>'Anbieter A'!B75</f>
        <v>- Davon Ausbildungsplätze für Lernende «GeomatikerIn EFZ (Schwerpunkt Vermessung)»</v>
      </c>
      <c r="C75" s="223"/>
      <c r="D75" s="152"/>
      <c r="E75" s="77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6"/>
      <c r="DE75" s="76"/>
      <c r="DF75" s="76"/>
      <c r="DG75" s="76"/>
      <c r="DH75" s="76"/>
      <c r="DI75" s="76"/>
      <c r="DJ75" s="76"/>
      <c r="DK75" s="76"/>
      <c r="DL75" s="76"/>
      <c r="DM75" s="76"/>
      <c r="DN75" s="76"/>
      <c r="DO75" s="76"/>
      <c r="DP75" s="76"/>
      <c r="DQ75" s="76"/>
      <c r="DR75" s="76"/>
      <c r="DS75" s="76"/>
      <c r="DT75" s="76"/>
      <c r="DU75" s="76"/>
      <c r="DV75" s="76"/>
      <c r="DW75" s="76"/>
      <c r="DX75" s="76"/>
      <c r="DY75" s="76"/>
      <c r="DZ75" s="76"/>
      <c r="EA75" s="76"/>
      <c r="EB75" s="76"/>
      <c r="EC75" s="76"/>
      <c r="ED75" s="76"/>
      <c r="EE75" s="76"/>
      <c r="EF75" s="76"/>
      <c r="EG75" s="76"/>
      <c r="EH75" s="76"/>
      <c r="EI75" s="76"/>
      <c r="EJ75" s="76"/>
      <c r="EK75" s="76"/>
      <c r="EL75" s="76"/>
      <c r="EM75" s="76"/>
      <c r="EN75" s="76"/>
      <c r="EO75" s="76"/>
      <c r="EP75" s="76"/>
      <c r="EQ75" s="76"/>
      <c r="ER75" s="76"/>
      <c r="ES75" s="76"/>
      <c r="ET75" s="76"/>
      <c r="EU75" s="76"/>
      <c r="EV75" s="76"/>
      <c r="EW75" s="76"/>
      <c r="EX75" s="76"/>
      <c r="EY75" s="76"/>
      <c r="EZ75" s="76"/>
      <c r="FA75" s="76"/>
      <c r="FB75" s="76"/>
      <c r="FC75" s="76"/>
      <c r="FD75" s="76"/>
      <c r="FE75" s="76"/>
      <c r="FF75" s="76"/>
      <c r="FG75" s="76"/>
      <c r="FH75" s="76"/>
      <c r="FI75" s="76"/>
      <c r="FJ75" s="76"/>
      <c r="FK75" s="76"/>
      <c r="FL75" s="76"/>
      <c r="FM75" s="76"/>
      <c r="FN75" s="76"/>
      <c r="FO75" s="76"/>
      <c r="FP75" s="76"/>
      <c r="FQ75" s="76"/>
      <c r="FR75" s="76"/>
      <c r="FS75" s="76"/>
      <c r="FT75" s="76"/>
      <c r="FU75" s="76"/>
      <c r="FV75" s="76"/>
      <c r="FW75" s="76"/>
      <c r="FX75" s="76"/>
      <c r="FY75" s="76"/>
      <c r="FZ75" s="76"/>
      <c r="GA75" s="76"/>
      <c r="GB75" s="76"/>
      <c r="GC75" s="76"/>
      <c r="GD75" s="76"/>
      <c r="GE75" s="76"/>
      <c r="GF75" s="76"/>
      <c r="GG75" s="76"/>
      <c r="GH75" s="76"/>
      <c r="GI75" s="76"/>
      <c r="GJ75" s="76"/>
      <c r="GK75" s="76"/>
      <c r="GL75" s="76"/>
      <c r="GM75" s="76"/>
      <c r="GN75" s="76"/>
      <c r="GO75" s="76"/>
      <c r="GP75" s="76"/>
      <c r="GQ75" s="76"/>
      <c r="GR75" s="76"/>
      <c r="GS75" s="76"/>
      <c r="GT75" s="76"/>
      <c r="GU75" s="76"/>
      <c r="GV75" s="76"/>
      <c r="GW75" s="76"/>
      <c r="GX75" s="76"/>
      <c r="GY75" s="76"/>
      <c r="GZ75" s="76"/>
      <c r="HA75" s="76"/>
      <c r="HB75" s="76"/>
      <c r="HC75" s="76"/>
      <c r="HD75" s="76"/>
      <c r="HE75" s="76"/>
      <c r="HF75" s="76"/>
      <c r="HG75" s="76"/>
      <c r="HH75" s="76"/>
      <c r="HI75" s="76"/>
      <c r="HJ75" s="76"/>
      <c r="HK75" s="76"/>
      <c r="HL75" s="76"/>
      <c r="HM75" s="76"/>
      <c r="HN75" s="76"/>
      <c r="HO75" s="76"/>
      <c r="HP75" s="76"/>
      <c r="HQ75" s="76"/>
      <c r="HR75" s="76"/>
      <c r="HS75" s="76"/>
      <c r="HT75" s="76"/>
      <c r="HU75" s="76"/>
      <c r="HV75" s="76"/>
      <c r="HW75" s="76"/>
      <c r="HX75" s="76"/>
      <c r="HY75" s="76"/>
      <c r="HZ75" s="76"/>
      <c r="IA75" s="76"/>
      <c r="IB75" s="76"/>
      <c r="IC75" s="76"/>
      <c r="ID75" s="76"/>
      <c r="IE75" s="76"/>
      <c r="IF75" s="76"/>
      <c r="IG75" s="76"/>
      <c r="IH75" s="76"/>
      <c r="II75" s="76"/>
      <c r="IJ75" s="76"/>
      <c r="IK75" s="76"/>
      <c r="IL75" s="76"/>
      <c r="IM75" s="76"/>
      <c r="IN75" s="76"/>
      <c r="IO75" s="76"/>
      <c r="IP75" s="76"/>
    </row>
    <row r="76" spans="1:250">
      <c r="A76" s="102"/>
      <c r="B76" s="129"/>
      <c r="C76" s="166" t="s">
        <v>95</v>
      </c>
      <c r="D76" s="164" t="e">
        <f>ROUND(IF((D75/D74)&lt;=0.4,12.5*(D75/D74),IF((D75/D74)&gt;0.4,5)),1)</f>
        <v>#DIV/0!</v>
      </c>
      <c r="E76" s="77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6"/>
      <c r="CG76" s="76"/>
      <c r="CH76" s="76"/>
      <c r="CI76" s="76"/>
      <c r="CJ76" s="76"/>
      <c r="CK76" s="76"/>
      <c r="CL76" s="76"/>
      <c r="CM76" s="76"/>
      <c r="CN76" s="76"/>
      <c r="CO76" s="76"/>
      <c r="CP76" s="76"/>
      <c r="CQ76" s="76"/>
      <c r="CR76" s="76"/>
      <c r="CS76" s="76"/>
      <c r="CT76" s="76"/>
      <c r="CU76" s="76"/>
      <c r="CV76" s="76"/>
      <c r="CW76" s="76"/>
      <c r="CX76" s="76"/>
      <c r="CY76" s="76"/>
      <c r="CZ76" s="76"/>
      <c r="DA76" s="76"/>
      <c r="DB76" s="76"/>
      <c r="DC76" s="76"/>
      <c r="DD76" s="76"/>
      <c r="DE76" s="76"/>
      <c r="DF76" s="76"/>
      <c r="DG76" s="76"/>
      <c r="DH76" s="76"/>
      <c r="DI76" s="76"/>
      <c r="DJ76" s="76"/>
      <c r="DK76" s="76"/>
      <c r="DL76" s="76"/>
      <c r="DM76" s="76"/>
      <c r="DN76" s="76"/>
      <c r="DO76" s="76"/>
      <c r="DP76" s="76"/>
      <c r="DQ76" s="76"/>
      <c r="DR76" s="76"/>
      <c r="DS76" s="76"/>
      <c r="DT76" s="76"/>
      <c r="DU76" s="76"/>
      <c r="DV76" s="76"/>
      <c r="DW76" s="76"/>
      <c r="DX76" s="76"/>
      <c r="DY76" s="76"/>
      <c r="DZ76" s="76"/>
      <c r="EA76" s="76"/>
      <c r="EB76" s="76"/>
      <c r="EC76" s="76"/>
      <c r="ED76" s="76"/>
      <c r="EE76" s="76"/>
      <c r="EF76" s="76"/>
      <c r="EG76" s="76"/>
      <c r="EH76" s="76"/>
      <c r="EI76" s="76"/>
      <c r="EJ76" s="76"/>
      <c r="EK76" s="76"/>
      <c r="EL76" s="76"/>
      <c r="EM76" s="76"/>
      <c r="EN76" s="76"/>
      <c r="EO76" s="76"/>
      <c r="EP76" s="76"/>
      <c r="EQ76" s="76"/>
      <c r="ER76" s="76"/>
      <c r="ES76" s="76"/>
      <c r="ET76" s="76"/>
      <c r="EU76" s="76"/>
      <c r="EV76" s="76"/>
      <c r="EW76" s="76"/>
      <c r="EX76" s="76"/>
      <c r="EY76" s="76"/>
      <c r="EZ76" s="76"/>
      <c r="FA76" s="76"/>
      <c r="FB76" s="76"/>
      <c r="FC76" s="76"/>
      <c r="FD76" s="76"/>
      <c r="FE76" s="76"/>
      <c r="FF76" s="76"/>
      <c r="FG76" s="76"/>
      <c r="FH76" s="76"/>
      <c r="FI76" s="76"/>
      <c r="FJ76" s="76"/>
      <c r="FK76" s="76"/>
      <c r="FL76" s="76"/>
      <c r="FM76" s="76"/>
      <c r="FN76" s="76"/>
      <c r="FO76" s="76"/>
      <c r="FP76" s="76"/>
      <c r="FQ76" s="76"/>
      <c r="FR76" s="76"/>
      <c r="FS76" s="76"/>
      <c r="FT76" s="76"/>
      <c r="FU76" s="76"/>
      <c r="FV76" s="76"/>
      <c r="FW76" s="76"/>
      <c r="FX76" s="76"/>
      <c r="FY76" s="76"/>
      <c r="FZ76" s="76"/>
      <c r="GA76" s="76"/>
      <c r="GB76" s="76"/>
      <c r="GC76" s="76"/>
      <c r="GD76" s="76"/>
      <c r="GE76" s="76"/>
      <c r="GF76" s="76"/>
      <c r="GG76" s="76"/>
      <c r="GH76" s="76"/>
      <c r="GI76" s="76"/>
      <c r="GJ76" s="76"/>
      <c r="GK76" s="76"/>
      <c r="GL76" s="76"/>
      <c r="GM76" s="76"/>
      <c r="GN76" s="76"/>
      <c r="GO76" s="76"/>
      <c r="GP76" s="76"/>
      <c r="GQ76" s="76"/>
      <c r="GR76" s="76"/>
      <c r="GS76" s="76"/>
      <c r="GT76" s="76"/>
      <c r="GU76" s="76"/>
      <c r="GV76" s="76"/>
      <c r="GW76" s="76"/>
      <c r="GX76" s="76"/>
      <c r="GY76" s="76"/>
      <c r="GZ76" s="76"/>
      <c r="HA76" s="76"/>
      <c r="HB76" s="76"/>
      <c r="HC76" s="76"/>
      <c r="HD76" s="76"/>
      <c r="HE76" s="76"/>
      <c r="HF76" s="76"/>
      <c r="HG76" s="76"/>
      <c r="HH76" s="76"/>
      <c r="HI76" s="76"/>
      <c r="HJ76" s="76"/>
      <c r="HK76" s="76"/>
      <c r="HL76" s="76"/>
      <c r="HM76" s="76"/>
      <c r="HN76" s="76"/>
      <c r="HO76" s="76"/>
      <c r="HP76" s="76"/>
      <c r="HQ76" s="76"/>
      <c r="HR76" s="76"/>
      <c r="HS76" s="76"/>
      <c r="HT76" s="76"/>
      <c r="HU76" s="76"/>
      <c r="HV76" s="76"/>
      <c r="HW76" s="76"/>
      <c r="HX76" s="76"/>
      <c r="HY76" s="76"/>
      <c r="HZ76" s="76"/>
      <c r="IA76" s="76"/>
      <c r="IB76" s="76"/>
      <c r="IC76" s="76"/>
      <c r="ID76" s="76"/>
      <c r="IE76" s="76"/>
      <c r="IF76" s="76"/>
      <c r="IG76" s="76"/>
      <c r="IH76" s="76"/>
      <c r="II76" s="76"/>
      <c r="IJ76" s="76"/>
      <c r="IK76" s="76"/>
      <c r="IL76" s="76"/>
      <c r="IM76" s="76"/>
      <c r="IN76" s="76"/>
      <c r="IO76" s="76"/>
      <c r="IP76" s="76"/>
    </row>
    <row r="77" spans="1:250" ht="4.5" customHeight="1">
      <c r="A77" s="102"/>
      <c r="B77" s="119"/>
      <c r="C77" s="119"/>
      <c r="D77" s="103"/>
      <c r="E77" s="77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6"/>
      <c r="CG77" s="76"/>
      <c r="CH77" s="76"/>
      <c r="CI77" s="76"/>
      <c r="CJ77" s="76"/>
      <c r="CK77" s="76"/>
      <c r="CL77" s="76"/>
      <c r="CM77" s="76"/>
      <c r="CN77" s="76"/>
      <c r="CO77" s="76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6"/>
      <c r="DE77" s="76"/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76"/>
      <c r="DR77" s="76"/>
      <c r="DS77" s="76"/>
      <c r="DT77" s="76"/>
      <c r="DU77" s="76"/>
      <c r="DV77" s="76"/>
      <c r="DW77" s="76"/>
      <c r="DX77" s="76"/>
      <c r="DY77" s="76"/>
      <c r="DZ77" s="76"/>
      <c r="EA77" s="76"/>
      <c r="EB77" s="76"/>
      <c r="EC77" s="76"/>
      <c r="ED77" s="76"/>
      <c r="EE77" s="76"/>
      <c r="EF77" s="76"/>
      <c r="EG77" s="76"/>
      <c r="EH77" s="76"/>
      <c r="EI77" s="76"/>
      <c r="EJ77" s="76"/>
      <c r="EK77" s="76"/>
      <c r="EL77" s="76"/>
      <c r="EM77" s="76"/>
      <c r="EN77" s="76"/>
      <c r="EO77" s="76"/>
      <c r="EP77" s="76"/>
      <c r="EQ77" s="76"/>
      <c r="ER77" s="76"/>
      <c r="ES77" s="76"/>
      <c r="ET77" s="76"/>
      <c r="EU77" s="76"/>
      <c r="EV77" s="76"/>
      <c r="EW77" s="76"/>
      <c r="EX77" s="76"/>
      <c r="EY77" s="76"/>
      <c r="EZ77" s="76"/>
      <c r="FA77" s="76"/>
      <c r="FB77" s="76"/>
      <c r="FC77" s="76"/>
      <c r="FD77" s="76"/>
      <c r="FE77" s="76"/>
      <c r="FF77" s="76"/>
      <c r="FG77" s="76"/>
      <c r="FH77" s="76"/>
      <c r="FI77" s="76"/>
      <c r="FJ77" s="76"/>
      <c r="FK77" s="76"/>
      <c r="FL77" s="76"/>
      <c r="FM77" s="76"/>
      <c r="FN77" s="76"/>
      <c r="FO77" s="76"/>
      <c r="FP77" s="76"/>
      <c r="FQ77" s="76"/>
      <c r="FR77" s="76"/>
      <c r="FS77" s="76"/>
      <c r="FT77" s="76"/>
      <c r="FU77" s="76"/>
      <c r="FV77" s="76"/>
      <c r="FW77" s="76"/>
      <c r="FX77" s="76"/>
      <c r="FY77" s="76"/>
      <c r="FZ77" s="76"/>
      <c r="GA77" s="76"/>
      <c r="GB77" s="76"/>
      <c r="GC77" s="76"/>
      <c r="GD77" s="76"/>
      <c r="GE77" s="76"/>
      <c r="GF77" s="76"/>
      <c r="GG77" s="76"/>
      <c r="GH77" s="76"/>
      <c r="GI77" s="76"/>
      <c r="GJ77" s="76"/>
      <c r="GK77" s="76"/>
      <c r="GL77" s="76"/>
      <c r="GM77" s="76"/>
      <c r="GN77" s="76"/>
      <c r="GO77" s="76"/>
      <c r="GP77" s="76"/>
      <c r="GQ77" s="76"/>
      <c r="GR77" s="76"/>
      <c r="GS77" s="76"/>
      <c r="GT77" s="76"/>
      <c r="GU77" s="76"/>
      <c r="GV77" s="76"/>
      <c r="GW77" s="76"/>
      <c r="GX77" s="76"/>
      <c r="GY77" s="76"/>
      <c r="GZ77" s="76"/>
      <c r="HA77" s="76"/>
      <c r="HB77" s="76"/>
      <c r="HC77" s="76"/>
      <c r="HD77" s="76"/>
      <c r="HE77" s="76"/>
      <c r="HF77" s="76"/>
      <c r="HG77" s="76"/>
      <c r="HH77" s="76"/>
      <c r="HI77" s="76"/>
      <c r="HJ77" s="76"/>
      <c r="HK77" s="76"/>
      <c r="HL77" s="76"/>
      <c r="HM77" s="76"/>
      <c r="HN77" s="76"/>
      <c r="HO77" s="76"/>
      <c r="HP77" s="76"/>
      <c r="HQ77" s="76"/>
      <c r="HR77" s="76"/>
      <c r="HS77" s="76"/>
      <c r="HT77" s="76"/>
      <c r="HU77" s="76"/>
      <c r="HV77" s="76"/>
      <c r="HW77" s="76"/>
      <c r="HX77" s="76"/>
      <c r="HY77" s="76"/>
      <c r="HZ77" s="76"/>
      <c r="IA77" s="76"/>
      <c r="IB77" s="76"/>
      <c r="IC77" s="76"/>
      <c r="ID77" s="76"/>
      <c r="IE77" s="76"/>
      <c r="IF77" s="76"/>
      <c r="IG77" s="76"/>
      <c r="IH77" s="76"/>
      <c r="II77" s="76"/>
      <c r="IJ77" s="76"/>
      <c r="IK77" s="76"/>
      <c r="IL77" s="76"/>
      <c r="IM77" s="76"/>
      <c r="IN77" s="76"/>
      <c r="IO77" s="76"/>
      <c r="IP77" s="76"/>
    </row>
    <row r="78" spans="1:250" ht="25.5">
      <c r="A78" s="76"/>
      <c r="B78" s="95" t="s">
        <v>33</v>
      </c>
      <c r="C78" s="121"/>
      <c r="D78" s="96"/>
      <c r="E78" s="77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6"/>
      <c r="CG78" s="76"/>
      <c r="CH78" s="76"/>
      <c r="CI78" s="76"/>
      <c r="CJ78" s="76"/>
      <c r="CK78" s="76"/>
      <c r="CL78" s="76"/>
      <c r="CM78" s="76"/>
      <c r="CN78" s="76"/>
      <c r="CO78" s="76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76"/>
      <c r="DQ78" s="76"/>
      <c r="DR78" s="76"/>
      <c r="DS78" s="76"/>
      <c r="DT78" s="76"/>
      <c r="DU78" s="76"/>
      <c r="DV78" s="76"/>
      <c r="DW78" s="76"/>
      <c r="DX78" s="76"/>
      <c r="DY78" s="76"/>
      <c r="DZ78" s="76"/>
      <c r="EA78" s="76"/>
      <c r="EB78" s="76"/>
      <c r="EC78" s="76"/>
      <c r="ED78" s="76"/>
      <c r="EE78" s="76"/>
      <c r="EF78" s="76"/>
      <c r="EG78" s="76"/>
      <c r="EH78" s="76"/>
      <c r="EI78" s="76"/>
      <c r="EJ78" s="76"/>
      <c r="EK78" s="76"/>
      <c r="EL78" s="76"/>
      <c r="EM78" s="76"/>
      <c r="EN78" s="76"/>
      <c r="EO78" s="76"/>
      <c r="EP78" s="76"/>
      <c r="EQ78" s="76"/>
      <c r="ER78" s="76"/>
      <c r="ES78" s="76"/>
      <c r="ET78" s="76"/>
      <c r="EU78" s="76"/>
      <c r="EV78" s="76"/>
      <c r="EW78" s="76"/>
      <c r="EX78" s="76"/>
      <c r="EY78" s="76"/>
      <c r="EZ78" s="76"/>
      <c r="FA78" s="76"/>
      <c r="FB78" s="76"/>
      <c r="FC78" s="76"/>
      <c r="FD78" s="76"/>
      <c r="FE78" s="76"/>
      <c r="FF78" s="76"/>
      <c r="FG78" s="76"/>
      <c r="FH78" s="76"/>
      <c r="FI78" s="76"/>
      <c r="FJ78" s="76"/>
      <c r="FK78" s="76"/>
      <c r="FL78" s="76"/>
      <c r="FM78" s="76"/>
      <c r="FN78" s="76"/>
      <c r="FO78" s="76"/>
      <c r="FP78" s="76"/>
      <c r="FQ78" s="76"/>
      <c r="FR78" s="76"/>
      <c r="FS78" s="76"/>
      <c r="FT78" s="76"/>
      <c r="FU78" s="76"/>
      <c r="FV78" s="76"/>
      <c r="FW78" s="76"/>
      <c r="FX78" s="76"/>
      <c r="FY78" s="76"/>
      <c r="FZ78" s="76"/>
      <c r="GA78" s="76"/>
      <c r="GB78" s="76"/>
      <c r="GC78" s="76"/>
      <c r="GD78" s="76"/>
      <c r="GE78" s="76"/>
      <c r="GF78" s="76"/>
      <c r="GG78" s="76"/>
      <c r="GH78" s="76"/>
      <c r="GI78" s="76"/>
      <c r="GJ78" s="76"/>
      <c r="GK78" s="76"/>
      <c r="GL78" s="76"/>
      <c r="GM78" s="76"/>
      <c r="GN78" s="76"/>
      <c r="GO78" s="76"/>
      <c r="GP78" s="76"/>
      <c r="GQ78" s="76"/>
      <c r="GR78" s="76"/>
      <c r="GS78" s="76"/>
      <c r="GT78" s="76"/>
      <c r="GU78" s="76"/>
      <c r="GV78" s="76"/>
      <c r="GW78" s="76"/>
      <c r="GX78" s="76"/>
      <c r="GY78" s="76"/>
      <c r="GZ78" s="76"/>
      <c r="HA78" s="76"/>
      <c r="HB78" s="76"/>
      <c r="HC78" s="76"/>
      <c r="HD78" s="76"/>
      <c r="HE78" s="76"/>
      <c r="HF78" s="76"/>
      <c r="HG78" s="76"/>
      <c r="HH78" s="76"/>
      <c r="HI78" s="76"/>
      <c r="HJ78" s="76"/>
      <c r="HK78" s="76"/>
      <c r="HL78" s="76"/>
      <c r="HM78" s="76"/>
      <c r="HN78" s="76"/>
      <c r="HO78" s="76"/>
      <c r="HP78" s="76"/>
      <c r="HQ78" s="76"/>
      <c r="HR78" s="76"/>
      <c r="HS78" s="76"/>
      <c r="HT78" s="76"/>
      <c r="HU78" s="76"/>
      <c r="HV78" s="76"/>
      <c r="HW78" s="76"/>
      <c r="HX78" s="76"/>
      <c r="HY78" s="76"/>
      <c r="HZ78" s="76"/>
      <c r="IA78" s="76"/>
      <c r="IB78" s="76"/>
      <c r="IC78" s="76"/>
      <c r="ID78" s="76"/>
      <c r="IE78" s="76"/>
      <c r="IF78" s="76"/>
      <c r="IG78" s="76"/>
      <c r="IH78" s="76"/>
      <c r="II78" s="76"/>
      <c r="IJ78" s="76"/>
      <c r="IK78" s="76"/>
      <c r="IL78" s="76"/>
      <c r="IM78" s="76"/>
      <c r="IN78" s="76"/>
      <c r="IO78" s="76"/>
      <c r="IP78" s="76"/>
    </row>
    <row r="79" spans="1:250" ht="4.5" customHeight="1">
      <c r="A79" s="122"/>
      <c r="B79" s="98"/>
      <c r="C79" s="99"/>
      <c r="D79" s="100"/>
      <c r="E79" s="77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6"/>
      <c r="DE79" s="76"/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6"/>
      <c r="DR79" s="76"/>
      <c r="DS79" s="76"/>
      <c r="DT79" s="76"/>
      <c r="DU79" s="76"/>
      <c r="DV79" s="76"/>
      <c r="DW79" s="76"/>
      <c r="DX79" s="76"/>
      <c r="DY79" s="76"/>
      <c r="DZ79" s="76"/>
      <c r="EA79" s="76"/>
      <c r="EB79" s="76"/>
      <c r="EC79" s="76"/>
      <c r="ED79" s="76"/>
      <c r="EE79" s="76"/>
      <c r="EF79" s="76"/>
      <c r="EG79" s="76"/>
      <c r="EH79" s="76"/>
      <c r="EI79" s="76"/>
      <c r="EJ79" s="76"/>
      <c r="EK79" s="76"/>
      <c r="EL79" s="76"/>
      <c r="EM79" s="76"/>
      <c r="EN79" s="76"/>
      <c r="EO79" s="76"/>
      <c r="EP79" s="76"/>
      <c r="EQ79" s="76"/>
      <c r="ER79" s="76"/>
      <c r="ES79" s="76"/>
      <c r="ET79" s="76"/>
      <c r="EU79" s="76"/>
      <c r="EV79" s="76"/>
      <c r="EW79" s="76"/>
      <c r="EX79" s="76"/>
      <c r="EY79" s="76"/>
      <c r="EZ79" s="76"/>
      <c r="FA79" s="76"/>
      <c r="FB79" s="76"/>
      <c r="FC79" s="76"/>
      <c r="FD79" s="76"/>
      <c r="FE79" s="76"/>
      <c r="FF79" s="76"/>
      <c r="FG79" s="76"/>
      <c r="FH79" s="76"/>
      <c r="FI79" s="76"/>
      <c r="FJ79" s="76"/>
      <c r="FK79" s="76"/>
      <c r="FL79" s="76"/>
      <c r="FM79" s="76"/>
      <c r="FN79" s="76"/>
      <c r="FO79" s="76"/>
      <c r="FP79" s="76"/>
      <c r="FQ79" s="76"/>
      <c r="FR79" s="76"/>
      <c r="FS79" s="76"/>
      <c r="FT79" s="76"/>
      <c r="FU79" s="76"/>
      <c r="FV79" s="76"/>
      <c r="FW79" s="76"/>
      <c r="FX79" s="76"/>
      <c r="FY79" s="76"/>
      <c r="FZ79" s="76"/>
      <c r="GA79" s="76"/>
      <c r="GB79" s="76"/>
      <c r="GC79" s="76"/>
      <c r="GD79" s="76"/>
      <c r="GE79" s="76"/>
      <c r="GF79" s="76"/>
      <c r="GG79" s="76"/>
      <c r="GH79" s="76"/>
      <c r="GI79" s="76"/>
      <c r="GJ79" s="76"/>
      <c r="GK79" s="76"/>
      <c r="GL79" s="76"/>
      <c r="GM79" s="76"/>
      <c r="GN79" s="76"/>
      <c r="GO79" s="76"/>
      <c r="GP79" s="76"/>
      <c r="GQ79" s="76"/>
      <c r="GR79" s="76"/>
      <c r="GS79" s="76"/>
      <c r="GT79" s="76"/>
      <c r="GU79" s="76"/>
      <c r="GV79" s="76"/>
      <c r="GW79" s="76"/>
      <c r="GX79" s="76"/>
      <c r="GY79" s="76"/>
      <c r="GZ79" s="76"/>
      <c r="HA79" s="76"/>
      <c r="HB79" s="76"/>
      <c r="HC79" s="76"/>
      <c r="HD79" s="76"/>
      <c r="HE79" s="76"/>
      <c r="HF79" s="76"/>
      <c r="HG79" s="76"/>
      <c r="HH79" s="76"/>
      <c r="HI79" s="76"/>
      <c r="HJ79" s="76"/>
      <c r="HK79" s="76"/>
      <c r="HL79" s="76"/>
      <c r="HM79" s="76"/>
      <c r="HN79" s="76"/>
      <c r="HO79" s="76"/>
      <c r="HP79" s="76"/>
      <c r="HQ79" s="76"/>
      <c r="HR79" s="76"/>
      <c r="HS79" s="76"/>
      <c r="HT79" s="76"/>
      <c r="HU79" s="76"/>
      <c r="HV79" s="76"/>
      <c r="HW79" s="76"/>
      <c r="HX79" s="76"/>
      <c r="HY79" s="76"/>
      <c r="HZ79" s="76"/>
      <c r="IA79" s="76"/>
      <c r="IB79" s="76"/>
      <c r="IC79" s="76"/>
      <c r="ID79" s="76"/>
      <c r="IE79" s="76"/>
      <c r="IF79" s="76"/>
      <c r="IG79" s="76"/>
      <c r="IH79" s="76"/>
      <c r="II79" s="76"/>
      <c r="IJ79" s="76"/>
      <c r="IK79" s="76"/>
      <c r="IL79" s="76"/>
      <c r="IM79" s="76"/>
      <c r="IN79" s="76"/>
      <c r="IO79" s="76"/>
      <c r="IP79" s="76"/>
    </row>
    <row r="80" spans="1:250" ht="25.5" customHeight="1">
      <c r="A80" s="80" t="str">
        <f>'Anbieter A'!A80</f>
        <v>Ökologie</v>
      </c>
      <c r="B80" s="80"/>
      <c r="C80" s="91" t="s">
        <v>51</v>
      </c>
      <c r="D80" s="81" t="s">
        <v>35</v>
      </c>
    </row>
    <row r="81" spans="1:4" ht="59.25" customHeight="1">
      <c r="A81" s="123"/>
      <c r="B81" s="102" t="str">
        <f>'Anbieter A'!B81</f>
        <v>- Fahrdistanz Gemeinde (Gemeindeverwaltung) -&gt; Bürostandort
   0 - 20 km                  (5 Punkte)
   21 - 40 km                (3 Punkt)
   Mehr als 40 km         (0 Punkte)</v>
      </c>
      <c r="C81" s="241">
        <f>Zusammenfassung!D41</f>
        <v>0.33333333333333331</v>
      </c>
      <c r="D81" s="165"/>
    </row>
    <row r="82" spans="1:4" ht="4.5" customHeight="1">
      <c r="A82" s="123"/>
      <c r="B82" s="93"/>
      <c r="C82" s="93"/>
    </row>
    <row r="83" spans="1:4" ht="25.5">
      <c r="A83" s="123"/>
      <c r="B83" s="95" t="s">
        <v>33</v>
      </c>
      <c r="C83" s="95"/>
      <c r="D83" s="124"/>
    </row>
    <row r="84" spans="1:4" ht="4.5" customHeight="1">
      <c r="A84" s="125"/>
      <c r="B84" s="98"/>
      <c r="C84" s="99"/>
      <c r="D84" s="125"/>
    </row>
    <row r="85" spans="1:4">
      <c r="C85" s="131"/>
    </row>
  </sheetData>
  <sheetProtection selectLockedCells="1"/>
  <mergeCells count="16">
    <mergeCell ref="A47:B47"/>
    <mergeCell ref="C48:C49"/>
    <mergeCell ref="D48:D49"/>
    <mergeCell ref="C41:C43"/>
    <mergeCell ref="D41:D43"/>
    <mergeCell ref="C9:C10"/>
    <mergeCell ref="C20:C21"/>
    <mergeCell ref="C26:C28"/>
    <mergeCell ref="C34:C36"/>
    <mergeCell ref="D34:D36"/>
    <mergeCell ref="D55:D56"/>
    <mergeCell ref="D57:D58"/>
    <mergeCell ref="C74:C75"/>
    <mergeCell ref="D64:D68"/>
    <mergeCell ref="C64:C68"/>
    <mergeCell ref="C55:C58"/>
  </mergeCells>
  <phoneticPr fontId="0" type="noConversion"/>
  <conditionalFormatting sqref="D9">
    <cfRule type="expression" dxfId="167" priority="56">
      <formula>SUM(D9:D10)&gt;5</formula>
    </cfRule>
    <cfRule type="cellIs" dxfId="166" priority="57" operator="greaterThan">
      <formula>3</formula>
    </cfRule>
  </conditionalFormatting>
  <conditionalFormatting sqref="D10">
    <cfRule type="expression" dxfId="165" priority="58">
      <formula>SUM(D9:D10)&gt;5</formula>
    </cfRule>
    <cfRule type="cellIs" dxfId="164" priority="59" operator="greaterThan">
      <formula>2</formula>
    </cfRule>
  </conditionalFormatting>
  <conditionalFormatting sqref="D15">
    <cfRule type="cellIs" dxfId="163" priority="42" operator="greaterThan">
      <formula>5</formula>
    </cfRule>
  </conditionalFormatting>
  <conditionalFormatting sqref="D20">
    <cfRule type="cellIs" dxfId="162" priority="21" operator="greaterThan">
      <formula>3</formula>
    </cfRule>
  </conditionalFormatting>
  <conditionalFormatting sqref="D21">
    <cfRule type="cellIs" dxfId="161" priority="20" operator="greaterThan">
      <formula>2</formula>
    </cfRule>
  </conditionalFormatting>
  <conditionalFormatting sqref="D26">
    <cfRule type="cellIs" dxfId="160" priority="19" operator="greaterThan">
      <formula>1</formula>
    </cfRule>
  </conditionalFormatting>
  <conditionalFormatting sqref="D27:D28">
    <cfRule type="cellIs" dxfId="159" priority="17" operator="greaterThan">
      <formula>2</formula>
    </cfRule>
  </conditionalFormatting>
  <conditionalFormatting sqref="D34:D36">
    <cfRule type="cellIs" dxfId="158" priority="16" operator="greaterThan">
      <formula>5</formula>
    </cfRule>
  </conditionalFormatting>
  <conditionalFormatting sqref="D41:D43">
    <cfRule type="cellIs" dxfId="157" priority="13" operator="greaterThan">
      <formula>5</formula>
    </cfRule>
  </conditionalFormatting>
  <conditionalFormatting sqref="D48:D49">
    <cfRule type="cellIs" dxfId="156" priority="15" operator="greaterThan">
      <formula>5</formula>
    </cfRule>
  </conditionalFormatting>
  <conditionalFormatting sqref="D55">
    <cfRule type="cellIs" dxfId="155" priority="31" operator="greaterThan">
      <formula>3</formula>
    </cfRule>
  </conditionalFormatting>
  <conditionalFormatting sqref="D57">
    <cfRule type="cellIs" dxfId="154" priority="29" operator="greaterThan">
      <formula>2</formula>
    </cfRule>
  </conditionalFormatting>
  <conditionalFormatting sqref="D64:D68">
    <cfRule type="cellIs" dxfId="153" priority="27" operator="greaterThan">
      <formula>5</formula>
    </cfRule>
  </conditionalFormatting>
  <conditionalFormatting sqref="D76">
    <cfRule type="cellIs" dxfId="152" priority="10" operator="greaterThan">
      <formula>5</formula>
    </cfRule>
  </conditionalFormatting>
  <conditionalFormatting sqref="D81">
    <cfRule type="cellIs" dxfId="147" priority="25" operator="greaterThan">
      <formula>5</formula>
    </cfRule>
  </conditionalFormatting>
  <conditionalFormatting sqref="E7">
    <cfRule type="cellIs" dxfId="151" priority="47" operator="greaterThan">
      <formula>5</formula>
    </cfRule>
  </conditionalFormatting>
  <conditionalFormatting sqref="E32">
    <cfRule type="cellIs" dxfId="150" priority="14" operator="greaterThan">
      <formula>5</formula>
    </cfRule>
  </conditionalFormatting>
  <conditionalFormatting sqref="E53">
    <cfRule type="cellIs" dxfId="149" priority="23" operator="greaterThan">
      <formula>5</formula>
    </cfRule>
  </conditionalFormatting>
  <conditionalFormatting sqref="E72">
    <cfRule type="cellIs" dxfId="148" priority="24" operator="greaterThan">
      <formula>5</formula>
    </cfRule>
  </conditionalFormatting>
  <pageMargins left="0.78740157480314965" right="0.78740157480314965" top="0.78740157480314965" bottom="0.55118110236220474" header="0.51181102362204722" footer="0.19685039370078741"/>
  <pageSetup paperSize="9" scale="67" firstPageNumber="0" fitToHeight="0" orientation="portrait" r:id="rId1"/>
  <headerFooter alignWithMargins="0">
    <oddFooter>&amp;R&amp;7&amp;P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IP85"/>
  <sheetViews>
    <sheetView zoomScaleNormal="100" workbookViewId="0">
      <selection activeCell="C81" sqref="C81"/>
    </sheetView>
  </sheetViews>
  <sheetFormatPr baseColWidth="10" defaultColWidth="11.28515625" defaultRowHeight="12.75"/>
  <cols>
    <col min="1" max="1" width="4.5703125" style="70" customWidth="1"/>
    <col min="2" max="2" width="88" style="70" customWidth="1"/>
    <col min="3" max="3" width="11.7109375" style="70" customWidth="1"/>
    <col min="4" max="4" width="11.28515625" style="70" customWidth="1"/>
    <col min="5" max="5" width="13.42578125" style="70" customWidth="1"/>
    <col min="6" max="16384" width="11.28515625" style="70"/>
  </cols>
  <sheetData>
    <row r="1" spans="1:250" ht="14.25">
      <c r="A1" s="68" t="s">
        <v>0</v>
      </c>
      <c r="B1" s="68"/>
      <c r="C1" s="68"/>
      <c r="D1" s="68"/>
      <c r="E1" s="69" t="str">
        <f>Zusammenfassung!B3</f>
        <v>Langenthal</v>
      </c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</row>
    <row r="2" spans="1:250" ht="14.25">
      <c r="A2" s="68" t="str">
        <f>Zusammenfassung!A2</f>
        <v>Wahl Nachführungsgeometer/in für die Periode 2026-2033</v>
      </c>
      <c r="B2" s="68"/>
      <c r="C2" s="68"/>
      <c r="D2" s="68"/>
      <c r="E2" s="71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</row>
    <row r="3" spans="1:250" ht="14.25">
      <c r="A3" s="69"/>
      <c r="B3" s="68"/>
      <c r="C3" s="68"/>
      <c r="D3" s="68"/>
      <c r="E3" s="71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</row>
    <row r="4" spans="1:250" ht="15">
      <c r="A4" s="72" t="s">
        <v>23</v>
      </c>
      <c r="B4" s="72"/>
      <c r="C4" s="72"/>
      <c r="D4" s="68"/>
      <c r="E4" s="73" t="s">
        <v>26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</row>
    <row r="5" spans="1:250" ht="15">
      <c r="A5" s="74"/>
      <c r="B5" s="73"/>
      <c r="C5" s="73"/>
      <c r="D5" s="68"/>
      <c r="E5" s="75" t="str">
        <f>Zusammenfassung!B11</f>
        <v>d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</row>
    <row r="6" spans="1:250">
      <c r="A6" s="76"/>
      <c r="B6" s="76"/>
      <c r="C6" s="76"/>
      <c r="D6" s="76"/>
      <c r="E6" s="77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</row>
    <row r="7" spans="1:250" ht="18.95" customHeight="1">
      <c r="A7" s="78" t="str">
        <f>'Anbieter A'!A7</f>
        <v>Angebotene Dienstleistungen</v>
      </c>
      <c r="B7" s="79"/>
      <c r="C7" s="79"/>
      <c r="D7" s="79" t="s">
        <v>21</v>
      </c>
      <c r="E7" s="127">
        <f>ROUND((D9+D10)*C9+D15*C15+(D20+D21)*C20+(D26+D27+D28)*C26,1)</f>
        <v>0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</row>
    <row r="8" spans="1:250" ht="18.95" customHeight="1">
      <c r="A8" s="80" t="str">
        <f>'Anbieter A'!A8</f>
        <v>Dienstleistungskonzept</v>
      </c>
      <c r="B8" s="76"/>
      <c r="C8" s="81" t="s">
        <v>51</v>
      </c>
      <c r="D8" s="81" t="s">
        <v>35</v>
      </c>
      <c r="E8" s="77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</row>
    <row r="9" spans="1:250">
      <c r="B9" s="2" t="str">
        <f>'Anbieter A'!B9</f>
        <v>- Dienstleistungskonzept: Ist das Angebot strukturiert und verständlich aufgebaut? -&gt; (0.0 und 3.0)</v>
      </c>
      <c r="C9" s="205">
        <f>Zusammenfassung!D24</f>
        <v>0.5</v>
      </c>
      <c r="D9" s="82"/>
      <c r="E9" s="77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</row>
    <row r="10" spans="1:250">
      <c r="B10" s="2" t="str">
        <f>'Anbieter A'!B10</f>
        <v>- Dienstleistungskonzept: Wird eine plausible Auftragsabwicklung vorgestellt? -&gt; (0.0 und 2.0)</v>
      </c>
      <c r="C10" s="206"/>
      <c r="D10" s="82"/>
      <c r="E10" s="77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</row>
    <row r="11" spans="1:250" ht="4.5" customHeight="1">
      <c r="B11" s="1"/>
      <c r="C11" s="1"/>
      <c r="D11" s="83"/>
      <c r="E11" s="77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</row>
    <row r="12" spans="1:250" ht="30.75" customHeight="1">
      <c r="B12" s="95" t="s">
        <v>32</v>
      </c>
      <c r="C12" s="5"/>
      <c r="D12" s="84"/>
      <c r="E12" s="77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</row>
    <row r="13" spans="1:250" s="90" customFormat="1" ht="4.5" customHeight="1">
      <c r="A13" s="85"/>
      <c r="B13" s="86"/>
      <c r="C13" s="87"/>
      <c r="D13" s="88"/>
      <c r="E13" s="89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</row>
    <row r="14" spans="1:250" ht="18.95" customHeight="1">
      <c r="A14" s="3" t="str">
        <f>'Anbieter A'!A14</f>
        <v>Referenzen</v>
      </c>
      <c r="B14" s="76"/>
      <c r="C14" s="91" t="s">
        <v>51</v>
      </c>
      <c r="D14" s="81" t="s">
        <v>35</v>
      </c>
      <c r="E14" s="77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</row>
    <row r="15" spans="1:250">
      <c r="B15" s="2" t="str">
        <f>'Anbieter A'!B15</f>
        <v>- Zusammenarbeit -&gt; (Wert zwischen 0.0 und 5.0, gemäss Tabelle Kap. 3.4)</v>
      </c>
      <c r="C15" s="150">
        <f>Zusammenfassung!D25</f>
        <v>0.16666666666666666</v>
      </c>
      <c r="D15" s="82"/>
      <c r="E15" s="77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</row>
    <row r="16" spans="1:250" ht="4.5" customHeight="1">
      <c r="B16" s="2"/>
      <c r="C16" s="2"/>
      <c r="D16" s="83"/>
      <c r="E16" s="77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</row>
    <row r="17" spans="1:250" ht="25.5">
      <c r="B17" s="95" t="s">
        <v>32</v>
      </c>
      <c r="C17" s="4"/>
      <c r="D17" s="84"/>
      <c r="E17" s="77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</row>
    <row r="18" spans="1:250" s="90" customFormat="1" ht="4.5" customHeight="1">
      <c r="A18" s="85"/>
      <c r="B18" s="2"/>
      <c r="C18" s="2"/>
      <c r="D18" s="88"/>
      <c r="E18" s="89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</row>
    <row r="19" spans="1:250" ht="18.95" customHeight="1">
      <c r="A19" s="3" t="str">
        <f>'Anbieter A'!A19</f>
        <v>Kundendienst</v>
      </c>
      <c r="B19" s="92"/>
      <c r="C19" s="91" t="s">
        <v>51</v>
      </c>
      <c r="D19" s="81" t="s">
        <v>35</v>
      </c>
      <c r="E19" s="77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</row>
    <row r="20" spans="1:250" ht="51">
      <c r="A20" s="76"/>
      <c r="B20" s="93" t="str">
        <f>'Anbieter A'!B20</f>
        <v>- Fest zugeteilte Ansprechperson für die Gemeinde bezüglich AV
   Nein                                                (0 Punkte)
   Ja, seit 4 Jahren oder weniger          (2 Punkt)
   Ja, seit 5 Jahren oder mehr              (3 Punkte)</v>
      </c>
      <c r="C20" s="207">
        <f>Zusammenfassung!D26</f>
        <v>0.16666666666666666</v>
      </c>
      <c r="D20" s="152"/>
      <c r="E20" s="77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</row>
    <row r="21" spans="1:250" ht="38.25">
      <c r="A21" s="76"/>
      <c r="B21" s="93" t="str">
        <f>'Anbieter A'!B21</f>
        <v>- Beratung Kunden: Online-Angebote (Bsp. Gesprächstermin buchen, Auftrag erfassen, etc.)
   Ja       (2 Punkt)
   Nein    (0 Punkte)</v>
      </c>
      <c r="C21" s="207"/>
      <c r="D21" s="152"/>
      <c r="E21" s="77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</row>
    <row r="22" spans="1:250" ht="4.5" customHeight="1">
      <c r="A22" s="76"/>
      <c r="B22" s="93"/>
      <c r="C22" s="93"/>
      <c r="D22" s="77"/>
      <c r="E22" s="77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</row>
    <row r="23" spans="1:250" ht="25.5">
      <c r="A23" s="76"/>
      <c r="B23" s="95" t="s">
        <v>33</v>
      </c>
      <c r="C23" s="95"/>
      <c r="D23" s="96"/>
      <c r="E23" s="77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</row>
    <row r="24" spans="1:250" ht="4.5" customHeight="1">
      <c r="A24" s="97"/>
      <c r="B24" s="98"/>
      <c r="C24" s="151"/>
      <c r="D24" s="100"/>
      <c r="E24" s="77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</row>
    <row r="25" spans="1:250" ht="18.95" customHeight="1">
      <c r="A25" s="101" t="str">
        <f>'Anbieter A'!A25</f>
        <v>Weitere Geomatik- und Vermessungsdienstleistungen im Rahmen der amtlichen Vermessung</v>
      </c>
      <c r="B25" s="102"/>
      <c r="C25" s="81" t="s">
        <v>51</v>
      </c>
      <c r="D25" s="81" t="s">
        <v>35</v>
      </c>
      <c r="E25" s="77"/>
      <c r="F25" s="77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  <c r="IO25" s="76"/>
      <c r="IP25" s="76"/>
    </row>
    <row r="26" spans="1:250" ht="51">
      <c r="A26" s="101"/>
      <c r="B26" s="93" t="str">
        <f>'Anbieter A'!B26</f>
        <v>- Güterzusammenlegung
   Ja                                                                    (0.5 Punkt)
   Ja, mit Referenzen in den letzten acht Jahren     (1 Punkt)
   Nein                                                                 (0 Punkte)</v>
      </c>
      <c r="C26" s="236">
        <f>Zusammenfassung!D27</f>
        <v>0.16666666666666666</v>
      </c>
      <c r="D26" s="152"/>
      <c r="E26" s="77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</row>
    <row r="27" spans="1:250" ht="51">
      <c r="A27" s="101"/>
      <c r="B27" s="93" t="str">
        <f>'Anbieter A'!B27</f>
        <v>- Baulandumlegung
   Ja                                                                    (1 Punkt)
   Ja, mit Referenzen in den letzten acht Jahren     (2 Punkte)
   Nein                                                                 (0 Punkte)</v>
      </c>
      <c r="C27" s="206"/>
      <c r="D27" s="152"/>
      <c r="E27" s="77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</row>
    <row r="28" spans="1:250" ht="63.75">
      <c r="A28" s="101"/>
      <c r="B28" s="93" t="str">
        <f>'Anbieter A'!B28</f>
        <v>- WebGIS für AV-nahe spezifische Themen (Bsp. Zusatzmöglichkeiten: geschützter Zugriff auf Werkkataster wie Wasser/Abwasser)
   AV WebGIS mit Zusatzmöglichkeiten    (2 Punkte)
   nur AV WebGIS                                  (1 Punkt)
   Nein                                                   (0 Punkte)</v>
      </c>
      <c r="C28" s="226"/>
      <c r="D28" s="152"/>
      <c r="E28" s="77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</row>
    <row r="29" spans="1:250" ht="4.5" customHeight="1">
      <c r="A29" s="101"/>
      <c r="B29" s="93"/>
      <c r="C29" s="93"/>
      <c r="D29" s="77"/>
      <c r="E29" s="77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</row>
    <row r="30" spans="1:250" ht="25.5">
      <c r="A30" s="101"/>
      <c r="B30" s="95" t="s">
        <v>33</v>
      </c>
      <c r="C30" s="95"/>
      <c r="D30" s="96"/>
      <c r="E30" s="77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  <c r="IO30" s="76"/>
      <c r="IP30" s="76"/>
    </row>
    <row r="31" spans="1:250" ht="4.5" customHeight="1">
      <c r="A31" s="101"/>
      <c r="B31" s="153"/>
      <c r="C31" s="155"/>
      <c r="D31" s="154"/>
      <c r="E31" s="77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</row>
    <row r="32" spans="1:250" ht="18.75" customHeight="1">
      <c r="A32" s="78" t="str">
        <f>'Anbieter A'!A32</f>
        <v>Qualitätssicherung</v>
      </c>
      <c r="B32" s="108"/>
      <c r="C32" s="108"/>
      <c r="D32" s="79" t="s">
        <v>21</v>
      </c>
      <c r="E32" s="127">
        <f>ROUND(D34*C34+D41*C41+D48*C48,1)</f>
        <v>0</v>
      </c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</row>
    <row r="33" spans="1:250" ht="18.95" customHeight="1">
      <c r="A33" s="80" t="str">
        <f>'Anbieter A'!A33</f>
        <v>Qualitätssicherung in der amtlichen Vermessung</v>
      </c>
      <c r="B33" s="76"/>
      <c r="C33" s="81" t="s">
        <v>51</v>
      </c>
      <c r="D33" s="81" t="s">
        <v>35</v>
      </c>
      <c r="E33" s="77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  <c r="IM33" s="76"/>
      <c r="IN33" s="76"/>
      <c r="IO33" s="76"/>
      <c r="IP33" s="76"/>
    </row>
    <row r="34" spans="1:250">
      <c r="A34" s="102"/>
      <c r="B34" s="129" t="str">
        <f>'Anbieter A'!B34</f>
        <v>- ISO-zertifiziertes Qualitätsmanagementsystem -&gt; (5 Punkte)</v>
      </c>
      <c r="C34" s="237">
        <f>Zusammenfassung!D30</f>
        <v>0.33333333333333331</v>
      </c>
      <c r="D34" s="231"/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  <c r="IM34" s="76"/>
      <c r="IN34" s="76"/>
      <c r="IO34" s="76"/>
      <c r="IP34" s="76"/>
    </row>
    <row r="35" spans="1:250">
      <c r="A35" s="102"/>
      <c r="B35" s="129" t="str">
        <f>'Anbieter A'!B35</f>
        <v>- Eigenes Qualitätsmanagementsystem -&gt; (3 Punkte)</v>
      </c>
      <c r="C35" s="238"/>
      <c r="D35" s="220"/>
      <c r="E35" s="77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76"/>
      <c r="IF35" s="76"/>
      <c r="IG35" s="76"/>
      <c r="IH35" s="76"/>
      <c r="II35" s="76"/>
      <c r="IJ35" s="76"/>
      <c r="IK35" s="76"/>
      <c r="IL35" s="76"/>
      <c r="IM35" s="76"/>
      <c r="IN35" s="76"/>
      <c r="IO35" s="76"/>
      <c r="IP35" s="76"/>
    </row>
    <row r="36" spans="1:250">
      <c r="A36" s="102"/>
      <c r="B36" s="129" t="str">
        <f>'Anbieter A'!B36</f>
        <v>- Kein Qualitätsmanagementsystem -&gt; (0 Punkte)</v>
      </c>
      <c r="C36" s="239"/>
      <c r="D36" s="221"/>
      <c r="E36" s="77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76"/>
      <c r="IF36" s="76"/>
      <c r="IG36" s="76"/>
      <c r="IH36" s="76"/>
      <c r="II36" s="76"/>
      <c r="IJ36" s="76"/>
      <c r="IK36" s="76"/>
      <c r="IL36" s="76"/>
      <c r="IM36" s="76"/>
      <c r="IN36" s="76"/>
      <c r="IO36" s="76"/>
      <c r="IP36" s="76"/>
    </row>
    <row r="37" spans="1:250" ht="4.5" customHeight="1">
      <c r="A37" s="102"/>
      <c r="B37" s="119"/>
      <c r="C37" s="119"/>
      <c r="D37" s="103"/>
      <c r="E37" s="77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76"/>
      <c r="IF37" s="76"/>
      <c r="IG37" s="76"/>
      <c r="IH37" s="76"/>
      <c r="II37" s="76"/>
      <c r="IJ37" s="76"/>
      <c r="IK37" s="76"/>
      <c r="IL37" s="76"/>
      <c r="IM37" s="76"/>
      <c r="IN37" s="76"/>
      <c r="IO37" s="76"/>
      <c r="IP37" s="76"/>
    </row>
    <row r="38" spans="1:250" ht="25.5">
      <c r="A38" s="76"/>
      <c r="B38" s="95" t="s">
        <v>33</v>
      </c>
      <c r="C38" s="121"/>
      <c r="D38" s="96"/>
      <c r="E38" s="77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</row>
    <row r="39" spans="1:250" ht="4.5" customHeight="1">
      <c r="A39" s="76"/>
      <c r="B39" s="153"/>
      <c r="C39" s="160"/>
      <c r="D39" s="161"/>
      <c r="E39" s="77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  <c r="HW39" s="76"/>
      <c r="HX39" s="76"/>
      <c r="HY39" s="76"/>
      <c r="HZ39" s="76"/>
      <c r="IA39" s="76"/>
      <c r="IB39" s="76"/>
      <c r="IC39" s="76"/>
      <c r="ID39" s="76"/>
      <c r="IE39" s="76"/>
      <c r="IF39" s="76"/>
      <c r="IG39" s="76"/>
      <c r="IH39" s="76"/>
      <c r="II39" s="76"/>
      <c r="IJ39" s="76"/>
      <c r="IK39" s="76"/>
      <c r="IL39" s="76"/>
      <c r="IM39" s="76"/>
      <c r="IN39" s="76"/>
      <c r="IO39" s="76"/>
      <c r="IP39" s="76"/>
    </row>
    <row r="40" spans="1:250" ht="18.75" customHeight="1">
      <c r="A40" s="157" t="str">
        <f>'Anbieter A'!A40</f>
        <v>Informationssicherheit</v>
      </c>
      <c r="B40" s="159"/>
      <c r="C40" s="81" t="s">
        <v>51</v>
      </c>
      <c r="D40" s="81" t="s">
        <v>35</v>
      </c>
      <c r="E40" s="77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</row>
    <row r="41" spans="1:250">
      <c r="A41" s="76"/>
      <c r="B41" s="118" t="str">
        <f>'Anbieter A'!B41</f>
        <v>- Nachweis gemäss Art. 19 Abs. 1 (VAV-VBS) -&gt; (5 Punkte)</v>
      </c>
      <c r="C41" s="240">
        <f>Zusammenfassung!D31</f>
        <v>0.33333333333333331</v>
      </c>
      <c r="D41" s="231"/>
      <c r="E41" s="77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</row>
    <row r="42" spans="1:250">
      <c r="A42" s="76"/>
      <c r="B42" s="118" t="str">
        <f>'Anbieter A'!B42</f>
        <v>- Zertifikat ausserhalb Norm -&gt; (3 Punkte)</v>
      </c>
      <c r="C42" s="238"/>
      <c r="D42" s="220"/>
      <c r="E42" s="77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</row>
    <row r="43" spans="1:250">
      <c r="A43" s="76"/>
      <c r="B43" s="118" t="str">
        <f>'Anbieter A'!B43</f>
        <v>- Keine Angaben/Nachweise -&gt; (0 Punkte)</v>
      </c>
      <c r="C43" s="239"/>
      <c r="D43" s="221"/>
      <c r="E43" s="77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  <c r="IO43" s="76"/>
      <c r="IP43" s="76"/>
    </row>
    <row r="44" spans="1:250" ht="4.5" customHeight="1">
      <c r="A44" s="76"/>
      <c r="B44" s="119"/>
      <c r="C44" s="156"/>
      <c r="D44" s="154"/>
      <c r="E44" s="77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  <c r="IO44" s="76"/>
      <c r="IP44" s="76"/>
    </row>
    <row r="45" spans="1:250" ht="25.5">
      <c r="A45" s="76"/>
      <c r="B45" s="95" t="s">
        <v>33</v>
      </c>
      <c r="C45" s="156"/>
      <c r="D45" s="154"/>
      <c r="E45" s="77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  <c r="HX45" s="76"/>
      <c r="HY45" s="76"/>
      <c r="HZ45" s="76"/>
      <c r="IA45" s="76"/>
      <c r="IB45" s="76"/>
      <c r="IC45" s="76"/>
      <c r="ID45" s="76"/>
      <c r="IE45" s="76"/>
      <c r="IF45" s="76"/>
      <c r="IG45" s="76"/>
      <c r="IH45" s="76"/>
      <c r="II45" s="76"/>
      <c r="IJ45" s="76"/>
      <c r="IK45" s="76"/>
      <c r="IL45" s="76"/>
      <c r="IM45" s="76"/>
      <c r="IN45" s="76"/>
      <c r="IO45" s="76"/>
      <c r="IP45" s="76"/>
    </row>
    <row r="46" spans="1:250" ht="4.5" customHeight="1">
      <c r="A46" s="122"/>
      <c r="B46" s="98"/>
      <c r="C46" s="99"/>
      <c r="D46" s="100"/>
      <c r="E46" s="77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  <c r="HW46" s="76"/>
      <c r="HX46" s="76"/>
      <c r="HY46" s="76"/>
      <c r="HZ46" s="76"/>
      <c r="IA46" s="76"/>
      <c r="IB46" s="76"/>
      <c r="IC46" s="76"/>
      <c r="ID46" s="76"/>
      <c r="IE46" s="76"/>
      <c r="IF46" s="76"/>
      <c r="IG46" s="76"/>
      <c r="IH46" s="76"/>
      <c r="II46" s="76"/>
      <c r="IJ46" s="76"/>
      <c r="IK46" s="76"/>
      <c r="IL46" s="76"/>
      <c r="IM46" s="76"/>
      <c r="IN46" s="76"/>
      <c r="IO46" s="76"/>
      <c r="IP46" s="76"/>
    </row>
    <row r="47" spans="1:250" ht="25.5" customHeight="1">
      <c r="A47" s="214" t="str">
        <f>'Anbieter A'!A47</f>
        <v xml:space="preserve">Art der Sicherstellung der Stellvertretung des Nachführungsgeometers, z. B. bei Ferien (gemäss Art. 5, KVAV)
</v>
      </c>
      <c r="B47" s="214"/>
      <c r="C47" s="91" t="s">
        <v>51</v>
      </c>
      <c r="D47" s="81" t="s">
        <v>35</v>
      </c>
    </row>
    <row r="48" spans="1:250">
      <c r="A48" s="123"/>
      <c r="B48" s="93" t="str">
        <f>'Anbieter A'!B48</f>
        <v>- Stellvertreter in der Firma -&gt; (5 Punkte)</v>
      </c>
      <c r="C48" s="225">
        <f>Zusammenfassung!D32</f>
        <v>0.33333333333333331</v>
      </c>
      <c r="D48" s="227"/>
    </row>
    <row r="49" spans="1:250">
      <c r="A49" s="123"/>
      <c r="B49" s="93" t="str">
        <f>'Anbieter A'!B49</f>
        <v>- Stellvertreter in einer anderen Firma -&gt; (3 Punkte)</v>
      </c>
      <c r="C49" s="226"/>
      <c r="D49" s="228"/>
    </row>
    <row r="50" spans="1:250" ht="4.5" customHeight="1">
      <c r="A50" s="123"/>
      <c r="B50" s="93"/>
      <c r="C50" s="93"/>
    </row>
    <row r="51" spans="1:250" ht="25.5">
      <c r="A51" s="123"/>
      <c r="B51" s="95" t="s">
        <v>33</v>
      </c>
      <c r="C51" s="95"/>
      <c r="D51" s="124"/>
    </row>
    <row r="52" spans="1:250" ht="6" customHeight="1">
      <c r="A52" s="104"/>
      <c r="B52" s="105"/>
      <c r="C52" s="93"/>
      <c r="D52" s="77"/>
      <c r="E52" s="77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  <c r="IO52" s="76"/>
      <c r="IP52" s="76"/>
    </row>
    <row r="53" spans="1:250" ht="18.95" customHeight="1">
      <c r="A53" s="78" t="str">
        <f>'Anbieter A'!A53</f>
        <v>Erfahrung in der Nachführung der amtlichen Vermessung</v>
      </c>
      <c r="B53" s="108"/>
      <c r="C53" s="108"/>
      <c r="D53" s="79" t="s">
        <v>21</v>
      </c>
      <c r="E53" s="127">
        <f>ROUND((D55+D57)*C55+D64*C64,1)</f>
        <v>0</v>
      </c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  <c r="IO53" s="76"/>
      <c r="IP53" s="76"/>
    </row>
    <row r="54" spans="1:250" ht="18.95" customHeight="1">
      <c r="A54" s="80" t="str">
        <f>'Anbieter A'!A54</f>
        <v>Erfahrung des Büros in ähnlichen Gemeinden</v>
      </c>
      <c r="B54" s="76"/>
      <c r="C54" s="81" t="s">
        <v>51</v>
      </c>
      <c r="D54" s="81" t="s">
        <v>35</v>
      </c>
      <c r="E54" s="77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  <c r="IO54" s="76"/>
      <c r="IP54" s="76"/>
    </row>
    <row r="55" spans="1:250">
      <c r="A55" s="102"/>
      <c r="B55" s="109" t="str">
        <f>'Anbieter A'!B55</f>
        <v>- Nachführungsgeometer (0 - 5 Jahre) -&gt; (1.5 Punkte)</v>
      </c>
      <c r="C55" s="233">
        <f>Zusammenfassung!D35</f>
        <v>0.66666666666666663</v>
      </c>
      <c r="D55" s="215"/>
      <c r="E55" s="77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  <c r="IO55" s="76"/>
      <c r="IP55" s="76"/>
    </row>
    <row r="56" spans="1:250">
      <c r="A56" s="102"/>
      <c r="B56" s="109" t="str">
        <f>'Anbieter A'!B56</f>
        <v>- Nachführungsgeometer (6 und mehr Jahre) -&gt; (3 Punkte)</v>
      </c>
      <c r="C56" s="234"/>
      <c r="D56" s="216"/>
      <c r="E56" s="77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  <c r="IO56" s="76"/>
      <c r="IP56" s="76"/>
    </row>
    <row r="57" spans="1:250">
      <c r="A57" s="102"/>
      <c r="B57" s="109" t="str">
        <f>'Anbieter A'!B57</f>
        <v>- Sachbearbeiter (Ansprechperson) (0 - 5 Jahre) -&gt; (1 Punkt)</v>
      </c>
      <c r="C57" s="234"/>
      <c r="D57" s="215"/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</row>
    <row r="58" spans="1:250">
      <c r="A58" s="102"/>
      <c r="B58" s="109" t="str">
        <f>'Anbieter A'!B58</f>
        <v>- Sachbearbeiter (Ansprechperson) (6 und mehr Jahre) -&gt; (2 Punkte)</v>
      </c>
      <c r="C58" s="235"/>
      <c r="D58" s="216"/>
      <c r="E58" s="77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</row>
    <row r="59" spans="1:250" ht="4.5" customHeight="1">
      <c r="A59" s="102"/>
      <c r="B59" s="109"/>
      <c r="C59" s="109"/>
      <c r="D59" s="83"/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</row>
    <row r="60" spans="1:250" ht="25.5">
      <c r="A60" s="76"/>
      <c r="B60" s="95" t="s">
        <v>33</v>
      </c>
      <c r="C60" s="111"/>
      <c r="D60" s="96"/>
      <c r="E60" s="77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  <c r="IO60" s="76"/>
      <c r="IP60" s="76"/>
    </row>
    <row r="61" spans="1:250" ht="4.5" customHeight="1">
      <c r="A61" s="97"/>
      <c r="B61" s="112"/>
      <c r="C61" s="130"/>
      <c r="D61" s="100"/>
      <c r="E61" s="77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  <c r="IO61" s="76"/>
      <c r="IP61" s="76"/>
    </row>
    <row r="62" spans="1:250" ht="18.95" customHeight="1">
      <c r="A62" s="114" t="str">
        <f>'Anbieter A'!A62</f>
        <v>Führungserfahrung des Nachführungsgeometers</v>
      </c>
      <c r="B62" s="115"/>
      <c r="C62" s="81" t="s">
        <v>51</v>
      </c>
      <c r="D62" s="81" t="s">
        <v>35</v>
      </c>
      <c r="E62" s="77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</row>
    <row r="63" spans="1:250">
      <c r="A63" s="76"/>
      <c r="B63" s="116" t="str">
        <f>'Anbieter A'!B63</f>
        <v>Anzahl Jahre in einer leitenden Funktion (Projektleitung, Abteilungsleitung oder Geschäftsleitung)</v>
      </c>
      <c r="C63" s="116"/>
      <c r="D63" s="117"/>
      <c r="E63" s="77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</row>
    <row r="64" spans="1:250" ht="12.75" customHeight="1">
      <c r="A64" s="102"/>
      <c r="B64" s="93" t="str">
        <f>'Anbieter A'!B64</f>
        <v>- Mehr als 10 Jahre -&gt; (5 Punkte)</v>
      </c>
      <c r="C64" s="210">
        <f>Zusammenfassung!D36</f>
        <v>0.33333333333333331</v>
      </c>
      <c r="D64" s="231"/>
      <c r="E64" s="77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  <c r="EO64" s="76"/>
      <c r="EP64" s="76"/>
      <c r="EQ64" s="76"/>
      <c r="ER64" s="76"/>
      <c r="ES64" s="76"/>
      <c r="ET64" s="76"/>
      <c r="EU64" s="76"/>
      <c r="EV64" s="76"/>
      <c r="EW64" s="76"/>
      <c r="EX64" s="76"/>
      <c r="EY64" s="76"/>
      <c r="EZ64" s="76"/>
      <c r="FA64" s="76"/>
      <c r="FB64" s="76"/>
      <c r="FC64" s="76"/>
      <c r="FD64" s="76"/>
      <c r="FE64" s="76"/>
      <c r="FF64" s="76"/>
      <c r="FG64" s="76"/>
      <c r="FH64" s="76"/>
      <c r="FI64" s="76"/>
      <c r="FJ64" s="76"/>
      <c r="FK64" s="76"/>
      <c r="FL64" s="76"/>
      <c r="FM64" s="76"/>
      <c r="FN64" s="76"/>
      <c r="FO64" s="76"/>
      <c r="FP64" s="76"/>
      <c r="FQ64" s="76"/>
      <c r="FR64" s="76"/>
      <c r="FS64" s="76"/>
      <c r="FT64" s="76"/>
      <c r="FU64" s="76"/>
      <c r="FV64" s="76"/>
      <c r="FW64" s="76"/>
      <c r="FX64" s="76"/>
      <c r="FY64" s="76"/>
      <c r="FZ64" s="76"/>
      <c r="GA64" s="76"/>
      <c r="GB64" s="76"/>
      <c r="GC64" s="76"/>
      <c r="GD64" s="76"/>
      <c r="GE64" s="76"/>
      <c r="GF64" s="76"/>
      <c r="GG64" s="76"/>
      <c r="GH64" s="76"/>
      <c r="GI64" s="76"/>
      <c r="GJ64" s="76"/>
      <c r="GK64" s="76"/>
      <c r="GL64" s="76"/>
      <c r="GM64" s="76"/>
      <c r="GN64" s="76"/>
      <c r="GO64" s="76"/>
      <c r="GP64" s="76"/>
      <c r="GQ64" s="76"/>
      <c r="GR64" s="76"/>
      <c r="GS64" s="76"/>
      <c r="GT64" s="76"/>
      <c r="GU64" s="76"/>
      <c r="GV64" s="76"/>
      <c r="GW64" s="76"/>
      <c r="GX64" s="76"/>
      <c r="GY64" s="76"/>
      <c r="GZ64" s="76"/>
      <c r="HA64" s="76"/>
      <c r="HB64" s="76"/>
      <c r="HC64" s="76"/>
      <c r="HD64" s="76"/>
      <c r="HE64" s="76"/>
      <c r="HF64" s="76"/>
      <c r="HG64" s="76"/>
      <c r="HH64" s="76"/>
      <c r="HI64" s="76"/>
      <c r="HJ64" s="76"/>
      <c r="HK64" s="76"/>
      <c r="HL64" s="76"/>
      <c r="HM64" s="76"/>
      <c r="HN64" s="76"/>
      <c r="HO64" s="76"/>
      <c r="HP64" s="76"/>
      <c r="HQ64" s="76"/>
      <c r="HR64" s="76"/>
      <c r="HS64" s="76"/>
      <c r="HT64" s="76"/>
      <c r="HU64" s="76"/>
      <c r="HV64" s="76"/>
      <c r="HW64" s="76"/>
      <c r="HX64" s="76"/>
      <c r="HY64" s="76"/>
      <c r="HZ64" s="76"/>
      <c r="IA64" s="76"/>
      <c r="IB64" s="76"/>
      <c r="IC64" s="76"/>
      <c r="ID64" s="76"/>
      <c r="IE64" s="76"/>
      <c r="IF64" s="76"/>
      <c r="IG64" s="76"/>
      <c r="IH64" s="76"/>
      <c r="II64" s="76"/>
      <c r="IJ64" s="76"/>
      <c r="IK64" s="76"/>
      <c r="IL64" s="76"/>
      <c r="IM64" s="76"/>
      <c r="IN64" s="76"/>
      <c r="IO64" s="76"/>
      <c r="IP64" s="76"/>
    </row>
    <row r="65" spans="1:250" ht="12.75" customHeight="1">
      <c r="A65" s="102"/>
      <c r="B65" s="93" t="str">
        <f>'Anbieter A'!B65</f>
        <v>- 6 - 10 Jahre -&gt; (4 Punkte)</v>
      </c>
      <c r="C65" s="211"/>
      <c r="D65" s="220"/>
      <c r="E65" s="77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  <c r="EO65" s="76"/>
      <c r="EP65" s="76"/>
      <c r="EQ65" s="76"/>
      <c r="ER65" s="76"/>
      <c r="ES65" s="76"/>
      <c r="ET65" s="76"/>
      <c r="EU65" s="76"/>
      <c r="EV65" s="76"/>
      <c r="EW65" s="76"/>
      <c r="EX65" s="76"/>
      <c r="EY65" s="76"/>
      <c r="EZ65" s="76"/>
      <c r="FA65" s="76"/>
      <c r="FB65" s="76"/>
      <c r="FC65" s="76"/>
      <c r="FD65" s="76"/>
      <c r="FE65" s="76"/>
      <c r="FF65" s="76"/>
      <c r="FG65" s="76"/>
      <c r="FH65" s="76"/>
      <c r="FI65" s="76"/>
      <c r="FJ65" s="76"/>
      <c r="FK65" s="76"/>
      <c r="FL65" s="76"/>
      <c r="FM65" s="76"/>
      <c r="FN65" s="76"/>
      <c r="FO65" s="76"/>
      <c r="FP65" s="76"/>
      <c r="FQ65" s="76"/>
      <c r="FR65" s="76"/>
      <c r="FS65" s="76"/>
      <c r="FT65" s="76"/>
      <c r="FU65" s="76"/>
      <c r="FV65" s="76"/>
      <c r="FW65" s="76"/>
      <c r="FX65" s="76"/>
      <c r="FY65" s="76"/>
      <c r="FZ65" s="76"/>
      <c r="GA65" s="76"/>
      <c r="GB65" s="76"/>
      <c r="GC65" s="76"/>
      <c r="GD65" s="76"/>
      <c r="GE65" s="76"/>
      <c r="GF65" s="76"/>
      <c r="GG65" s="76"/>
      <c r="GH65" s="76"/>
      <c r="GI65" s="76"/>
      <c r="GJ65" s="76"/>
      <c r="GK65" s="76"/>
      <c r="GL65" s="76"/>
      <c r="GM65" s="76"/>
      <c r="GN65" s="76"/>
      <c r="GO65" s="76"/>
      <c r="GP65" s="76"/>
      <c r="GQ65" s="76"/>
      <c r="GR65" s="76"/>
      <c r="GS65" s="76"/>
      <c r="GT65" s="76"/>
      <c r="GU65" s="76"/>
      <c r="GV65" s="76"/>
      <c r="GW65" s="76"/>
      <c r="GX65" s="76"/>
      <c r="GY65" s="76"/>
      <c r="GZ65" s="76"/>
      <c r="HA65" s="76"/>
      <c r="HB65" s="76"/>
      <c r="HC65" s="76"/>
      <c r="HD65" s="76"/>
      <c r="HE65" s="76"/>
      <c r="HF65" s="76"/>
      <c r="HG65" s="76"/>
      <c r="HH65" s="76"/>
      <c r="HI65" s="76"/>
      <c r="HJ65" s="76"/>
      <c r="HK65" s="76"/>
      <c r="HL65" s="76"/>
      <c r="HM65" s="76"/>
      <c r="HN65" s="76"/>
      <c r="HO65" s="76"/>
      <c r="HP65" s="76"/>
      <c r="HQ65" s="76"/>
      <c r="HR65" s="76"/>
      <c r="HS65" s="76"/>
      <c r="HT65" s="76"/>
      <c r="HU65" s="76"/>
      <c r="HV65" s="76"/>
      <c r="HW65" s="76"/>
      <c r="HX65" s="76"/>
      <c r="HY65" s="76"/>
      <c r="HZ65" s="76"/>
      <c r="IA65" s="76"/>
      <c r="IB65" s="76"/>
      <c r="IC65" s="76"/>
      <c r="ID65" s="76"/>
      <c r="IE65" s="76"/>
      <c r="IF65" s="76"/>
      <c r="IG65" s="76"/>
      <c r="IH65" s="76"/>
      <c r="II65" s="76"/>
      <c r="IJ65" s="76"/>
      <c r="IK65" s="76"/>
      <c r="IL65" s="76"/>
      <c r="IM65" s="76"/>
      <c r="IN65" s="76"/>
      <c r="IO65" s="76"/>
      <c r="IP65" s="76"/>
    </row>
    <row r="66" spans="1:250" ht="12.75" customHeight="1">
      <c r="A66" s="102"/>
      <c r="B66" s="93" t="str">
        <f>'Anbieter A'!B66</f>
        <v>- 3 - 5 Jahre -&gt; (3 Punkte)</v>
      </c>
      <c r="C66" s="211"/>
      <c r="D66" s="220"/>
      <c r="E66" s="77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  <c r="EO66" s="76"/>
      <c r="EP66" s="76"/>
      <c r="EQ66" s="76"/>
      <c r="ER66" s="76"/>
      <c r="ES66" s="76"/>
      <c r="ET66" s="76"/>
      <c r="EU66" s="76"/>
      <c r="EV66" s="76"/>
      <c r="EW66" s="76"/>
      <c r="EX66" s="76"/>
      <c r="EY66" s="76"/>
      <c r="EZ66" s="76"/>
      <c r="FA66" s="76"/>
      <c r="FB66" s="76"/>
      <c r="FC66" s="76"/>
      <c r="FD66" s="76"/>
      <c r="FE66" s="76"/>
      <c r="FF66" s="76"/>
      <c r="FG66" s="76"/>
      <c r="FH66" s="76"/>
      <c r="FI66" s="76"/>
      <c r="FJ66" s="76"/>
      <c r="FK66" s="76"/>
      <c r="FL66" s="76"/>
      <c r="FM66" s="76"/>
      <c r="FN66" s="76"/>
      <c r="FO66" s="76"/>
      <c r="FP66" s="76"/>
      <c r="FQ66" s="76"/>
      <c r="FR66" s="76"/>
      <c r="FS66" s="76"/>
      <c r="FT66" s="76"/>
      <c r="FU66" s="76"/>
      <c r="FV66" s="76"/>
      <c r="FW66" s="76"/>
      <c r="FX66" s="76"/>
      <c r="FY66" s="76"/>
      <c r="FZ66" s="76"/>
      <c r="GA66" s="76"/>
      <c r="GB66" s="76"/>
      <c r="GC66" s="76"/>
      <c r="GD66" s="76"/>
      <c r="GE66" s="76"/>
      <c r="GF66" s="76"/>
      <c r="GG66" s="76"/>
      <c r="GH66" s="76"/>
      <c r="GI66" s="76"/>
      <c r="GJ66" s="76"/>
      <c r="GK66" s="76"/>
      <c r="GL66" s="76"/>
      <c r="GM66" s="76"/>
      <c r="GN66" s="76"/>
      <c r="GO66" s="76"/>
      <c r="GP66" s="76"/>
      <c r="GQ66" s="76"/>
      <c r="GR66" s="76"/>
      <c r="GS66" s="76"/>
      <c r="GT66" s="76"/>
      <c r="GU66" s="76"/>
      <c r="GV66" s="76"/>
      <c r="GW66" s="76"/>
      <c r="GX66" s="76"/>
      <c r="GY66" s="76"/>
      <c r="GZ66" s="76"/>
      <c r="HA66" s="76"/>
      <c r="HB66" s="76"/>
      <c r="HC66" s="76"/>
      <c r="HD66" s="76"/>
      <c r="HE66" s="76"/>
      <c r="HF66" s="76"/>
      <c r="HG66" s="76"/>
      <c r="HH66" s="76"/>
      <c r="HI66" s="76"/>
      <c r="HJ66" s="76"/>
      <c r="HK66" s="76"/>
      <c r="HL66" s="76"/>
      <c r="HM66" s="76"/>
      <c r="HN66" s="76"/>
      <c r="HO66" s="76"/>
      <c r="HP66" s="76"/>
      <c r="HQ66" s="76"/>
      <c r="HR66" s="76"/>
      <c r="HS66" s="76"/>
      <c r="HT66" s="76"/>
      <c r="HU66" s="76"/>
      <c r="HV66" s="76"/>
      <c r="HW66" s="76"/>
      <c r="HX66" s="76"/>
      <c r="HY66" s="76"/>
      <c r="HZ66" s="76"/>
      <c r="IA66" s="76"/>
      <c r="IB66" s="76"/>
      <c r="IC66" s="76"/>
      <c r="ID66" s="76"/>
      <c r="IE66" s="76"/>
      <c r="IF66" s="76"/>
      <c r="IG66" s="76"/>
      <c r="IH66" s="76"/>
      <c r="II66" s="76"/>
      <c r="IJ66" s="76"/>
      <c r="IK66" s="76"/>
      <c r="IL66" s="76"/>
      <c r="IM66" s="76"/>
      <c r="IN66" s="76"/>
      <c r="IO66" s="76"/>
      <c r="IP66" s="76"/>
    </row>
    <row r="67" spans="1:250" ht="12.75" customHeight="1">
      <c r="A67" s="102"/>
      <c r="B67" s="93" t="str">
        <f>'Anbieter A'!B67</f>
        <v>- 1 - 2 Jahre -&gt; (2 Punkt)</v>
      </c>
      <c r="C67" s="211"/>
      <c r="D67" s="220"/>
      <c r="E67" s="77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  <c r="EO67" s="76"/>
      <c r="EP67" s="76"/>
      <c r="EQ67" s="76"/>
      <c r="ER67" s="76"/>
      <c r="ES67" s="76"/>
      <c r="ET67" s="76"/>
      <c r="EU67" s="76"/>
      <c r="EV67" s="76"/>
      <c r="EW67" s="76"/>
      <c r="EX67" s="76"/>
      <c r="EY67" s="76"/>
      <c r="EZ67" s="76"/>
      <c r="FA67" s="76"/>
      <c r="FB67" s="76"/>
      <c r="FC67" s="76"/>
      <c r="FD67" s="76"/>
      <c r="FE67" s="76"/>
      <c r="FF67" s="76"/>
      <c r="FG67" s="76"/>
      <c r="FH67" s="76"/>
      <c r="FI67" s="76"/>
      <c r="FJ67" s="76"/>
      <c r="FK67" s="76"/>
      <c r="FL67" s="76"/>
      <c r="FM67" s="76"/>
      <c r="FN67" s="76"/>
      <c r="FO67" s="76"/>
      <c r="FP67" s="76"/>
      <c r="FQ67" s="76"/>
      <c r="FR67" s="76"/>
      <c r="FS67" s="76"/>
      <c r="FT67" s="76"/>
      <c r="FU67" s="76"/>
      <c r="FV67" s="76"/>
      <c r="FW67" s="76"/>
      <c r="FX67" s="76"/>
      <c r="FY67" s="76"/>
      <c r="FZ67" s="76"/>
      <c r="GA67" s="76"/>
      <c r="GB67" s="76"/>
      <c r="GC67" s="76"/>
      <c r="GD67" s="76"/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  <c r="HX67" s="76"/>
      <c r="HY67" s="76"/>
      <c r="HZ67" s="76"/>
      <c r="IA67" s="76"/>
      <c r="IB67" s="76"/>
      <c r="IC67" s="76"/>
      <c r="ID67" s="76"/>
      <c r="IE67" s="76"/>
      <c r="IF67" s="76"/>
      <c r="IG67" s="76"/>
      <c r="IH67" s="76"/>
      <c r="II67" s="76"/>
      <c r="IJ67" s="76"/>
      <c r="IK67" s="76"/>
      <c r="IL67" s="76"/>
      <c r="IM67" s="76"/>
      <c r="IN67" s="76"/>
      <c r="IO67" s="76"/>
      <c r="IP67" s="76"/>
    </row>
    <row r="68" spans="1:250" ht="12.75" customHeight="1">
      <c r="A68" s="102"/>
      <c r="B68" s="93" t="str">
        <f>'Anbieter A'!B68</f>
        <v>- &lt; 1 Jahr -&gt; (1 Punkte)</v>
      </c>
      <c r="C68" s="232"/>
      <c r="D68" s="221"/>
      <c r="E68" s="77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  <c r="ET68" s="76"/>
      <c r="EU68" s="76"/>
      <c r="EV68" s="76"/>
      <c r="EW68" s="76"/>
      <c r="EX68" s="76"/>
      <c r="EY68" s="76"/>
      <c r="EZ68" s="76"/>
      <c r="FA68" s="76"/>
      <c r="FB68" s="76"/>
      <c r="FC68" s="76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76"/>
      <c r="FO68" s="76"/>
      <c r="FP68" s="76"/>
      <c r="FQ68" s="76"/>
      <c r="FR68" s="76"/>
      <c r="FS68" s="76"/>
      <c r="FT68" s="76"/>
      <c r="FU68" s="76"/>
      <c r="FV68" s="76"/>
      <c r="FW68" s="76"/>
      <c r="FX68" s="76"/>
      <c r="FY68" s="76"/>
      <c r="FZ68" s="76"/>
      <c r="GA68" s="76"/>
      <c r="GB68" s="76"/>
      <c r="GC68" s="76"/>
      <c r="GD68" s="76"/>
      <c r="GE68" s="76"/>
      <c r="GF68" s="76"/>
      <c r="GG68" s="76"/>
      <c r="GH68" s="76"/>
      <c r="GI68" s="76"/>
      <c r="GJ68" s="76"/>
      <c r="GK68" s="76"/>
      <c r="GL68" s="76"/>
      <c r="GM68" s="76"/>
      <c r="GN68" s="76"/>
      <c r="GO68" s="76"/>
      <c r="GP68" s="76"/>
      <c r="GQ68" s="76"/>
      <c r="GR68" s="76"/>
      <c r="GS68" s="76"/>
      <c r="GT68" s="76"/>
      <c r="GU68" s="76"/>
      <c r="GV68" s="76"/>
      <c r="GW68" s="76"/>
      <c r="GX68" s="76"/>
      <c r="GY68" s="76"/>
      <c r="GZ68" s="76"/>
      <c r="HA68" s="76"/>
      <c r="HB68" s="76"/>
      <c r="HC68" s="76"/>
      <c r="HD68" s="76"/>
      <c r="HE68" s="76"/>
      <c r="HF68" s="76"/>
      <c r="HG68" s="76"/>
      <c r="HH68" s="76"/>
      <c r="HI68" s="76"/>
      <c r="HJ68" s="76"/>
      <c r="HK68" s="76"/>
      <c r="HL68" s="76"/>
      <c r="HM68" s="76"/>
      <c r="HN68" s="76"/>
      <c r="HO68" s="76"/>
      <c r="HP68" s="76"/>
      <c r="HQ68" s="76"/>
      <c r="HR68" s="76"/>
      <c r="HS68" s="76"/>
      <c r="HT68" s="76"/>
      <c r="HU68" s="76"/>
      <c r="HV68" s="76"/>
      <c r="HW68" s="76"/>
      <c r="HX68" s="76"/>
      <c r="HY68" s="76"/>
      <c r="HZ68" s="76"/>
      <c r="IA68" s="76"/>
      <c r="IB68" s="76"/>
      <c r="IC68" s="76"/>
      <c r="ID68" s="76"/>
      <c r="IE68" s="76"/>
      <c r="IF68" s="76"/>
      <c r="IG68" s="76"/>
      <c r="IH68" s="76"/>
      <c r="II68" s="76"/>
      <c r="IJ68" s="76"/>
      <c r="IK68" s="76"/>
      <c r="IL68" s="76"/>
      <c r="IM68" s="76"/>
      <c r="IN68" s="76"/>
      <c r="IO68" s="76"/>
      <c r="IP68" s="76"/>
    </row>
    <row r="69" spans="1:250" ht="4.5" customHeight="1">
      <c r="A69" s="102"/>
      <c r="B69" s="93"/>
      <c r="C69" s="93"/>
      <c r="D69" s="117"/>
      <c r="E69" s="77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76"/>
      <c r="EQ69" s="76"/>
      <c r="ER69" s="76"/>
      <c r="ES69" s="76"/>
      <c r="ET69" s="76"/>
      <c r="EU69" s="76"/>
      <c r="EV69" s="76"/>
      <c r="EW69" s="76"/>
      <c r="EX69" s="76"/>
      <c r="EY69" s="76"/>
      <c r="EZ69" s="76"/>
      <c r="FA69" s="76"/>
      <c r="FB69" s="76"/>
      <c r="FC69" s="76"/>
      <c r="FD69" s="76"/>
      <c r="FE69" s="76"/>
      <c r="FF69" s="76"/>
      <c r="FG69" s="76"/>
      <c r="FH69" s="76"/>
      <c r="FI69" s="76"/>
      <c r="FJ69" s="76"/>
      <c r="FK69" s="76"/>
      <c r="FL69" s="76"/>
      <c r="FM69" s="76"/>
      <c r="FN69" s="76"/>
      <c r="FO69" s="76"/>
      <c r="FP69" s="76"/>
      <c r="FQ69" s="76"/>
      <c r="FR69" s="76"/>
      <c r="FS69" s="76"/>
      <c r="FT69" s="76"/>
      <c r="FU69" s="76"/>
      <c r="FV69" s="76"/>
      <c r="FW69" s="76"/>
      <c r="FX69" s="76"/>
      <c r="FY69" s="76"/>
      <c r="FZ69" s="76"/>
      <c r="GA69" s="76"/>
      <c r="GB69" s="76"/>
      <c r="GC69" s="76"/>
      <c r="GD69" s="76"/>
      <c r="GE69" s="76"/>
      <c r="GF69" s="76"/>
      <c r="GG69" s="76"/>
      <c r="GH69" s="76"/>
      <c r="GI69" s="76"/>
      <c r="GJ69" s="76"/>
      <c r="GK69" s="76"/>
      <c r="GL69" s="76"/>
      <c r="GM69" s="76"/>
      <c r="GN69" s="76"/>
      <c r="GO69" s="76"/>
      <c r="GP69" s="76"/>
      <c r="GQ69" s="76"/>
      <c r="GR69" s="76"/>
      <c r="GS69" s="76"/>
      <c r="GT69" s="76"/>
      <c r="GU69" s="76"/>
      <c r="GV69" s="76"/>
      <c r="GW69" s="76"/>
      <c r="GX69" s="76"/>
      <c r="GY69" s="76"/>
      <c r="GZ69" s="76"/>
      <c r="HA69" s="76"/>
      <c r="HB69" s="76"/>
      <c r="HC69" s="76"/>
      <c r="HD69" s="76"/>
      <c r="HE69" s="76"/>
      <c r="HF69" s="76"/>
      <c r="HG69" s="76"/>
      <c r="HH69" s="76"/>
      <c r="HI69" s="76"/>
      <c r="HJ69" s="76"/>
      <c r="HK69" s="76"/>
      <c r="HL69" s="76"/>
      <c r="HM69" s="76"/>
      <c r="HN69" s="76"/>
      <c r="HO69" s="76"/>
      <c r="HP69" s="76"/>
      <c r="HQ69" s="76"/>
      <c r="HR69" s="76"/>
      <c r="HS69" s="76"/>
      <c r="HT69" s="76"/>
      <c r="HU69" s="76"/>
      <c r="HV69" s="76"/>
      <c r="HW69" s="76"/>
      <c r="HX69" s="76"/>
      <c r="HY69" s="76"/>
      <c r="HZ69" s="76"/>
      <c r="IA69" s="76"/>
      <c r="IB69" s="76"/>
      <c r="IC69" s="76"/>
      <c r="ID69" s="76"/>
      <c r="IE69" s="76"/>
      <c r="IF69" s="76"/>
      <c r="IG69" s="76"/>
      <c r="IH69" s="76"/>
      <c r="II69" s="76"/>
      <c r="IJ69" s="76"/>
      <c r="IK69" s="76"/>
      <c r="IL69" s="76"/>
      <c r="IM69" s="76"/>
      <c r="IN69" s="76"/>
      <c r="IO69" s="76"/>
      <c r="IP69" s="76"/>
    </row>
    <row r="70" spans="1:250" ht="25.5">
      <c r="A70" s="102"/>
      <c r="B70" s="95" t="s">
        <v>33</v>
      </c>
      <c r="C70" s="107"/>
      <c r="D70" s="107"/>
      <c r="E70" s="77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6"/>
      <c r="GB70" s="76"/>
      <c r="GC70" s="76"/>
      <c r="GD70" s="76"/>
      <c r="GE70" s="76"/>
      <c r="GF70" s="76"/>
      <c r="GG70" s="76"/>
      <c r="GH70" s="76"/>
      <c r="GI70" s="76"/>
      <c r="GJ70" s="76"/>
      <c r="GK70" s="76"/>
      <c r="GL70" s="76"/>
      <c r="GM70" s="76"/>
      <c r="GN70" s="76"/>
      <c r="GO70" s="76"/>
      <c r="GP70" s="76"/>
      <c r="GQ70" s="76"/>
      <c r="GR70" s="76"/>
      <c r="GS70" s="76"/>
      <c r="GT70" s="76"/>
      <c r="GU70" s="76"/>
      <c r="GV70" s="76"/>
      <c r="GW70" s="76"/>
      <c r="GX70" s="76"/>
      <c r="GY70" s="76"/>
      <c r="GZ70" s="76"/>
      <c r="HA70" s="76"/>
      <c r="HB70" s="76"/>
      <c r="HC70" s="76"/>
      <c r="HD70" s="76"/>
      <c r="HE70" s="76"/>
      <c r="HF70" s="76"/>
      <c r="HG70" s="76"/>
      <c r="HH70" s="76"/>
      <c r="HI70" s="76"/>
      <c r="HJ70" s="76"/>
      <c r="HK70" s="76"/>
      <c r="HL70" s="76"/>
      <c r="HM70" s="76"/>
      <c r="HN70" s="76"/>
      <c r="HO70" s="76"/>
      <c r="HP70" s="76"/>
      <c r="HQ70" s="76"/>
      <c r="HR70" s="76"/>
      <c r="HS70" s="76"/>
      <c r="HT70" s="76"/>
      <c r="HU70" s="76"/>
      <c r="HV70" s="76"/>
      <c r="HW70" s="76"/>
      <c r="HX70" s="76"/>
      <c r="HY70" s="76"/>
      <c r="HZ70" s="76"/>
      <c r="IA70" s="76"/>
      <c r="IB70" s="76"/>
      <c r="IC70" s="76"/>
      <c r="ID70" s="76"/>
      <c r="IE70" s="76"/>
      <c r="IF70" s="76"/>
      <c r="IG70" s="76"/>
      <c r="IH70" s="76"/>
      <c r="II70" s="76"/>
      <c r="IJ70" s="76"/>
      <c r="IK70" s="76"/>
      <c r="IL70" s="76"/>
      <c r="IM70" s="76"/>
      <c r="IN70" s="76"/>
      <c r="IO70" s="76"/>
      <c r="IP70" s="76"/>
    </row>
    <row r="71" spans="1:250" ht="6" customHeight="1">
      <c r="A71" s="76"/>
      <c r="B71" s="102"/>
      <c r="C71" s="102"/>
      <c r="D71" s="76"/>
      <c r="E71" s="77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  <c r="EO71" s="76"/>
      <c r="EP71" s="76"/>
      <c r="EQ71" s="76"/>
      <c r="ER71" s="76"/>
      <c r="ES71" s="76"/>
      <c r="ET71" s="76"/>
      <c r="EU71" s="76"/>
      <c r="EV71" s="76"/>
      <c r="EW71" s="76"/>
      <c r="EX71" s="76"/>
      <c r="EY71" s="76"/>
      <c r="EZ71" s="76"/>
      <c r="FA71" s="76"/>
      <c r="FB71" s="76"/>
      <c r="FC71" s="76"/>
      <c r="FD71" s="76"/>
      <c r="FE71" s="76"/>
      <c r="FF71" s="76"/>
      <c r="FG71" s="76"/>
      <c r="FH71" s="76"/>
      <c r="FI71" s="76"/>
      <c r="FJ71" s="76"/>
      <c r="FK71" s="76"/>
      <c r="FL71" s="76"/>
      <c r="FM71" s="76"/>
      <c r="FN71" s="76"/>
      <c r="FO71" s="76"/>
      <c r="FP71" s="76"/>
      <c r="FQ71" s="76"/>
      <c r="FR71" s="76"/>
      <c r="FS71" s="76"/>
      <c r="FT71" s="76"/>
      <c r="FU71" s="76"/>
      <c r="FV71" s="76"/>
      <c r="FW71" s="76"/>
      <c r="FX71" s="76"/>
      <c r="FY71" s="76"/>
      <c r="FZ71" s="76"/>
      <c r="GA71" s="76"/>
      <c r="GB71" s="76"/>
      <c r="GC71" s="76"/>
      <c r="GD71" s="76"/>
      <c r="GE71" s="76"/>
      <c r="GF71" s="76"/>
      <c r="GG71" s="76"/>
      <c r="GH71" s="76"/>
      <c r="GI71" s="76"/>
      <c r="GJ71" s="76"/>
      <c r="GK71" s="76"/>
      <c r="GL71" s="76"/>
      <c r="GM71" s="76"/>
      <c r="GN71" s="76"/>
      <c r="GO71" s="76"/>
      <c r="GP71" s="76"/>
      <c r="GQ71" s="76"/>
      <c r="GR71" s="76"/>
      <c r="GS71" s="76"/>
      <c r="GT71" s="76"/>
      <c r="GU71" s="76"/>
      <c r="GV71" s="76"/>
      <c r="GW71" s="76"/>
      <c r="GX71" s="76"/>
      <c r="GY71" s="76"/>
      <c r="GZ71" s="76"/>
      <c r="HA71" s="76"/>
      <c r="HB71" s="76"/>
      <c r="HC71" s="76"/>
      <c r="HD71" s="76"/>
      <c r="HE71" s="76"/>
      <c r="HF71" s="76"/>
      <c r="HG71" s="76"/>
      <c r="HH71" s="76"/>
      <c r="HI71" s="76"/>
      <c r="HJ71" s="76"/>
      <c r="HK71" s="76"/>
      <c r="HL71" s="76"/>
      <c r="HM71" s="76"/>
      <c r="HN71" s="76"/>
      <c r="HO71" s="76"/>
      <c r="HP71" s="76"/>
      <c r="HQ71" s="76"/>
      <c r="HR71" s="76"/>
      <c r="HS71" s="76"/>
      <c r="HT71" s="76"/>
      <c r="HU71" s="76"/>
      <c r="HV71" s="76"/>
      <c r="HW71" s="76"/>
      <c r="HX71" s="76"/>
      <c r="HY71" s="76"/>
      <c r="HZ71" s="76"/>
      <c r="IA71" s="76"/>
      <c r="IB71" s="76"/>
      <c r="IC71" s="76"/>
      <c r="ID71" s="76"/>
      <c r="IE71" s="76"/>
      <c r="IF71" s="76"/>
      <c r="IG71" s="76"/>
      <c r="IH71" s="76"/>
      <c r="II71" s="76"/>
      <c r="IJ71" s="76"/>
      <c r="IK71" s="76"/>
      <c r="IL71" s="76"/>
      <c r="IM71" s="76"/>
      <c r="IN71" s="76"/>
      <c r="IO71" s="76"/>
      <c r="IP71" s="76"/>
    </row>
    <row r="72" spans="1:250" ht="18.75" customHeight="1">
      <c r="A72" s="78" t="str">
        <f>'Anbieter A'!A72</f>
        <v>Nachhaltigkeit</v>
      </c>
      <c r="B72" s="108"/>
      <c r="C72" s="108"/>
      <c r="D72" s="79" t="s">
        <v>21</v>
      </c>
      <c r="E72" s="127" t="e">
        <f>ROUND(D76*C74+D81*C81,1)</f>
        <v>#DIV/0!</v>
      </c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  <c r="EO72" s="76"/>
      <c r="EP72" s="76"/>
      <c r="EQ72" s="76"/>
      <c r="ER72" s="76"/>
      <c r="ES72" s="76"/>
      <c r="ET72" s="76"/>
      <c r="EU72" s="76"/>
      <c r="EV72" s="76"/>
      <c r="EW72" s="76"/>
      <c r="EX72" s="76"/>
      <c r="EY72" s="76"/>
      <c r="EZ72" s="76"/>
      <c r="FA72" s="76"/>
      <c r="FB72" s="76"/>
      <c r="FC72" s="76"/>
      <c r="FD72" s="76"/>
      <c r="FE72" s="76"/>
      <c r="FF72" s="76"/>
      <c r="FG72" s="76"/>
      <c r="FH72" s="76"/>
      <c r="FI72" s="76"/>
      <c r="FJ72" s="76"/>
      <c r="FK72" s="76"/>
      <c r="FL72" s="76"/>
      <c r="FM72" s="76"/>
      <c r="FN72" s="76"/>
      <c r="FO72" s="76"/>
      <c r="FP72" s="76"/>
      <c r="FQ72" s="76"/>
      <c r="FR72" s="76"/>
      <c r="FS72" s="76"/>
      <c r="FT72" s="76"/>
      <c r="FU72" s="76"/>
      <c r="FV72" s="76"/>
      <c r="FW72" s="76"/>
      <c r="FX72" s="76"/>
      <c r="FY72" s="76"/>
      <c r="FZ72" s="76"/>
      <c r="GA72" s="76"/>
      <c r="GB72" s="76"/>
      <c r="GC72" s="76"/>
      <c r="GD72" s="76"/>
      <c r="GE72" s="76"/>
      <c r="GF72" s="76"/>
      <c r="GG72" s="76"/>
      <c r="GH72" s="76"/>
      <c r="GI72" s="76"/>
      <c r="GJ72" s="76"/>
      <c r="GK72" s="76"/>
      <c r="GL72" s="76"/>
      <c r="GM72" s="76"/>
      <c r="GN72" s="76"/>
      <c r="GO72" s="76"/>
      <c r="GP72" s="76"/>
      <c r="GQ72" s="76"/>
      <c r="GR72" s="76"/>
      <c r="GS72" s="76"/>
      <c r="GT72" s="76"/>
      <c r="GU72" s="76"/>
      <c r="GV72" s="76"/>
      <c r="GW72" s="76"/>
      <c r="GX72" s="76"/>
      <c r="GY72" s="76"/>
      <c r="GZ72" s="76"/>
      <c r="HA72" s="76"/>
      <c r="HB72" s="76"/>
      <c r="HC72" s="76"/>
      <c r="HD72" s="76"/>
      <c r="HE72" s="76"/>
      <c r="HF72" s="76"/>
      <c r="HG72" s="76"/>
      <c r="HH72" s="76"/>
      <c r="HI72" s="76"/>
      <c r="HJ72" s="76"/>
      <c r="HK72" s="76"/>
      <c r="HL72" s="76"/>
      <c r="HM72" s="76"/>
      <c r="HN72" s="76"/>
      <c r="HO72" s="76"/>
      <c r="HP72" s="76"/>
      <c r="HQ72" s="76"/>
      <c r="HR72" s="76"/>
      <c r="HS72" s="76"/>
      <c r="HT72" s="76"/>
      <c r="HU72" s="76"/>
      <c r="HV72" s="76"/>
      <c r="HW72" s="76"/>
      <c r="HX72" s="76"/>
      <c r="HY72" s="76"/>
      <c r="HZ72" s="76"/>
      <c r="IA72" s="76"/>
      <c r="IB72" s="76"/>
      <c r="IC72" s="76"/>
      <c r="ID72" s="76"/>
      <c r="IE72" s="76"/>
      <c r="IF72" s="76"/>
      <c r="IG72" s="76"/>
      <c r="IH72" s="76"/>
      <c r="II72" s="76"/>
      <c r="IJ72" s="76"/>
      <c r="IK72" s="76"/>
      <c r="IL72" s="76"/>
      <c r="IM72" s="76"/>
      <c r="IN72" s="76"/>
      <c r="IO72" s="76"/>
      <c r="IP72" s="76"/>
    </row>
    <row r="73" spans="1:250" ht="18.95" customHeight="1">
      <c r="A73" s="80" t="str">
        <f>'Anbieter A'!A73</f>
        <v xml:space="preserve">Soziale Nachhaltigkeit, Ausbildung Lernende
</v>
      </c>
      <c r="B73" s="76"/>
      <c r="C73" s="81" t="s">
        <v>51</v>
      </c>
      <c r="D73" s="81"/>
      <c r="E73" s="77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  <c r="EO73" s="76"/>
      <c r="EP73" s="76"/>
      <c r="EQ73" s="76"/>
      <c r="ER73" s="76"/>
      <c r="ES73" s="76"/>
      <c r="ET73" s="76"/>
      <c r="EU73" s="76"/>
      <c r="EV73" s="76"/>
      <c r="EW73" s="76"/>
      <c r="EX73" s="76"/>
      <c r="EY73" s="76"/>
      <c r="EZ73" s="76"/>
      <c r="FA73" s="76"/>
      <c r="FB73" s="76"/>
      <c r="FC73" s="76"/>
      <c r="FD73" s="76"/>
      <c r="FE73" s="76"/>
      <c r="FF73" s="76"/>
      <c r="FG73" s="76"/>
      <c r="FH73" s="76"/>
      <c r="FI73" s="76"/>
      <c r="FJ73" s="76"/>
      <c r="FK73" s="76"/>
      <c r="FL73" s="76"/>
      <c r="FM73" s="76"/>
      <c r="FN73" s="76"/>
      <c r="FO73" s="76"/>
      <c r="FP73" s="76"/>
      <c r="FQ73" s="76"/>
      <c r="FR73" s="76"/>
      <c r="FS73" s="76"/>
      <c r="FT73" s="76"/>
      <c r="FU73" s="76"/>
      <c r="FV73" s="76"/>
      <c r="FW73" s="76"/>
      <c r="FX73" s="76"/>
      <c r="FY73" s="76"/>
      <c r="FZ73" s="76"/>
      <c r="GA73" s="76"/>
      <c r="GB73" s="76"/>
      <c r="GC73" s="76"/>
      <c r="GD73" s="76"/>
      <c r="GE73" s="76"/>
      <c r="GF73" s="76"/>
      <c r="GG73" s="76"/>
      <c r="GH73" s="76"/>
      <c r="GI73" s="76"/>
      <c r="GJ73" s="76"/>
      <c r="GK73" s="76"/>
      <c r="GL73" s="76"/>
      <c r="GM73" s="76"/>
      <c r="GN73" s="76"/>
      <c r="GO73" s="76"/>
      <c r="GP73" s="76"/>
      <c r="GQ73" s="76"/>
      <c r="GR73" s="76"/>
      <c r="GS73" s="76"/>
      <c r="GT73" s="76"/>
      <c r="GU73" s="76"/>
      <c r="GV73" s="76"/>
      <c r="GW73" s="76"/>
      <c r="GX73" s="76"/>
      <c r="GY73" s="76"/>
      <c r="GZ73" s="76"/>
      <c r="HA73" s="76"/>
      <c r="HB73" s="76"/>
      <c r="HC73" s="76"/>
      <c r="HD73" s="76"/>
      <c r="HE73" s="76"/>
      <c r="HF73" s="76"/>
      <c r="HG73" s="76"/>
      <c r="HH73" s="76"/>
      <c r="HI73" s="76"/>
      <c r="HJ73" s="76"/>
      <c r="HK73" s="76"/>
      <c r="HL73" s="76"/>
      <c r="HM73" s="76"/>
      <c r="HN73" s="76"/>
      <c r="HO73" s="76"/>
      <c r="HP73" s="76"/>
      <c r="HQ73" s="76"/>
      <c r="HR73" s="76"/>
      <c r="HS73" s="76"/>
      <c r="HT73" s="76"/>
      <c r="HU73" s="76"/>
      <c r="HV73" s="76"/>
      <c r="HW73" s="76"/>
      <c r="HX73" s="76"/>
      <c r="HY73" s="76"/>
      <c r="HZ73" s="76"/>
      <c r="IA73" s="76"/>
      <c r="IB73" s="76"/>
      <c r="IC73" s="76"/>
      <c r="ID73" s="76"/>
      <c r="IE73" s="76"/>
      <c r="IF73" s="76"/>
      <c r="IG73" s="76"/>
      <c r="IH73" s="76"/>
      <c r="II73" s="76"/>
      <c r="IJ73" s="76"/>
      <c r="IK73" s="76"/>
      <c r="IL73" s="76"/>
      <c r="IM73" s="76"/>
      <c r="IN73" s="76"/>
      <c r="IO73" s="76"/>
      <c r="IP73" s="76"/>
    </row>
    <row r="74" spans="1:250">
      <c r="A74" s="102"/>
      <c r="B74" s="118" t="str">
        <f>'Anbieter A'!B74</f>
        <v>- Anzahl Vollzeitstellen (inkl. Lernende) im Bereich amtliche Vermessung</v>
      </c>
      <c r="C74" s="222">
        <f>Zusammenfassung!D40</f>
        <v>0.66666666666666663</v>
      </c>
      <c r="D74" s="152"/>
      <c r="E74" s="77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  <c r="EO74" s="76"/>
      <c r="EP74" s="76"/>
      <c r="EQ74" s="76"/>
      <c r="ER74" s="76"/>
      <c r="ES74" s="76"/>
      <c r="ET74" s="76"/>
      <c r="EU74" s="76"/>
      <c r="EV74" s="76"/>
      <c r="EW74" s="76"/>
      <c r="EX74" s="76"/>
      <c r="EY74" s="76"/>
      <c r="EZ74" s="76"/>
      <c r="FA74" s="76"/>
      <c r="FB74" s="76"/>
      <c r="FC74" s="76"/>
      <c r="FD74" s="76"/>
      <c r="FE74" s="76"/>
      <c r="FF74" s="76"/>
      <c r="FG74" s="76"/>
      <c r="FH74" s="76"/>
      <c r="FI74" s="76"/>
      <c r="FJ74" s="76"/>
      <c r="FK74" s="76"/>
      <c r="FL74" s="76"/>
      <c r="FM74" s="76"/>
      <c r="FN74" s="76"/>
      <c r="FO74" s="76"/>
      <c r="FP74" s="76"/>
      <c r="FQ74" s="76"/>
      <c r="FR74" s="76"/>
      <c r="FS74" s="76"/>
      <c r="FT74" s="76"/>
      <c r="FU74" s="76"/>
      <c r="FV74" s="76"/>
      <c r="FW74" s="76"/>
      <c r="FX74" s="76"/>
      <c r="FY74" s="76"/>
      <c r="FZ74" s="76"/>
      <c r="GA74" s="76"/>
      <c r="GB74" s="76"/>
      <c r="GC74" s="76"/>
      <c r="GD74" s="76"/>
      <c r="GE74" s="76"/>
      <c r="GF74" s="76"/>
      <c r="GG74" s="76"/>
      <c r="GH74" s="76"/>
      <c r="GI74" s="76"/>
      <c r="GJ74" s="76"/>
      <c r="GK74" s="76"/>
      <c r="GL74" s="76"/>
      <c r="GM74" s="76"/>
      <c r="GN74" s="76"/>
      <c r="GO74" s="76"/>
      <c r="GP74" s="76"/>
      <c r="GQ74" s="76"/>
      <c r="GR74" s="76"/>
      <c r="GS74" s="76"/>
      <c r="GT74" s="76"/>
      <c r="GU74" s="76"/>
      <c r="GV74" s="76"/>
      <c r="GW74" s="76"/>
      <c r="GX74" s="76"/>
      <c r="GY74" s="76"/>
      <c r="GZ74" s="76"/>
      <c r="HA74" s="76"/>
      <c r="HB74" s="76"/>
      <c r="HC74" s="76"/>
      <c r="HD74" s="76"/>
      <c r="HE74" s="76"/>
      <c r="HF74" s="76"/>
      <c r="HG74" s="76"/>
      <c r="HH74" s="76"/>
      <c r="HI74" s="76"/>
      <c r="HJ74" s="76"/>
      <c r="HK74" s="76"/>
      <c r="HL74" s="76"/>
      <c r="HM74" s="76"/>
      <c r="HN74" s="76"/>
      <c r="HO74" s="76"/>
      <c r="HP74" s="76"/>
      <c r="HQ74" s="76"/>
      <c r="HR74" s="76"/>
      <c r="HS74" s="76"/>
      <c r="HT74" s="76"/>
      <c r="HU74" s="76"/>
      <c r="HV74" s="76"/>
      <c r="HW74" s="76"/>
      <c r="HX74" s="76"/>
      <c r="HY74" s="76"/>
      <c r="HZ74" s="76"/>
      <c r="IA74" s="76"/>
      <c r="IB74" s="76"/>
      <c r="IC74" s="76"/>
      <c r="ID74" s="76"/>
      <c r="IE74" s="76"/>
      <c r="IF74" s="76"/>
      <c r="IG74" s="76"/>
      <c r="IH74" s="76"/>
      <c r="II74" s="76"/>
      <c r="IJ74" s="76"/>
      <c r="IK74" s="76"/>
      <c r="IL74" s="76"/>
      <c r="IM74" s="76"/>
      <c r="IN74" s="76"/>
      <c r="IO74" s="76"/>
      <c r="IP74" s="76"/>
    </row>
    <row r="75" spans="1:250">
      <c r="A75" s="102"/>
      <c r="B75" s="129" t="str">
        <f>'Anbieter A'!B75</f>
        <v>- Davon Ausbildungsplätze für Lernende «GeomatikerIn EFZ (Schwerpunkt Vermessung)»</v>
      </c>
      <c r="C75" s="223"/>
      <c r="D75" s="152"/>
      <c r="E75" s="77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6"/>
      <c r="DE75" s="76"/>
      <c r="DF75" s="76"/>
      <c r="DG75" s="76"/>
      <c r="DH75" s="76"/>
      <c r="DI75" s="76"/>
      <c r="DJ75" s="76"/>
      <c r="DK75" s="76"/>
      <c r="DL75" s="76"/>
      <c r="DM75" s="76"/>
      <c r="DN75" s="76"/>
      <c r="DO75" s="76"/>
      <c r="DP75" s="76"/>
      <c r="DQ75" s="76"/>
      <c r="DR75" s="76"/>
      <c r="DS75" s="76"/>
      <c r="DT75" s="76"/>
      <c r="DU75" s="76"/>
      <c r="DV75" s="76"/>
      <c r="DW75" s="76"/>
      <c r="DX75" s="76"/>
      <c r="DY75" s="76"/>
      <c r="DZ75" s="76"/>
      <c r="EA75" s="76"/>
      <c r="EB75" s="76"/>
      <c r="EC75" s="76"/>
      <c r="ED75" s="76"/>
      <c r="EE75" s="76"/>
      <c r="EF75" s="76"/>
      <c r="EG75" s="76"/>
      <c r="EH75" s="76"/>
      <c r="EI75" s="76"/>
      <c r="EJ75" s="76"/>
      <c r="EK75" s="76"/>
      <c r="EL75" s="76"/>
      <c r="EM75" s="76"/>
      <c r="EN75" s="76"/>
      <c r="EO75" s="76"/>
      <c r="EP75" s="76"/>
      <c r="EQ75" s="76"/>
      <c r="ER75" s="76"/>
      <c r="ES75" s="76"/>
      <c r="ET75" s="76"/>
      <c r="EU75" s="76"/>
      <c r="EV75" s="76"/>
      <c r="EW75" s="76"/>
      <c r="EX75" s="76"/>
      <c r="EY75" s="76"/>
      <c r="EZ75" s="76"/>
      <c r="FA75" s="76"/>
      <c r="FB75" s="76"/>
      <c r="FC75" s="76"/>
      <c r="FD75" s="76"/>
      <c r="FE75" s="76"/>
      <c r="FF75" s="76"/>
      <c r="FG75" s="76"/>
      <c r="FH75" s="76"/>
      <c r="FI75" s="76"/>
      <c r="FJ75" s="76"/>
      <c r="FK75" s="76"/>
      <c r="FL75" s="76"/>
      <c r="FM75" s="76"/>
      <c r="FN75" s="76"/>
      <c r="FO75" s="76"/>
      <c r="FP75" s="76"/>
      <c r="FQ75" s="76"/>
      <c r="FR75" s="76"/>
      <c r="FS75" s="76"/>
      <c r="FT75" s="76"/>
      <c r="FU75" s="76"/>
      <c r="FV75" s="76"/>
      <c r="FW75" s="76"/>
      <c r="FX75" s="76"/>
      <c r="FY75" s="76"/>
      <c r="FZ75" s="76"/>
      <c r="GA75" s="76"/>
      <c r="GB75" s="76"/>
      <c r="GC75" s="76"/>
      <c r="GD75" s="76"/>
      <c r="GE75" s="76"/>
      <c r="GF75" s="76"/>
      <c r="GG75" s="76"/>
      <c r="GH75" s="76"/>
      <c r="GI75" s="76"/>
      <c r="GJ75" s="76"/>
      <c r="GK75" s="76"/>
      <c r="GL75" s="76"/>
      <c r="GM75" s="76"/>
      <c r="GN75" s="76"/>
      <c r="GO75" s="76"/>
      <c r="GP75" s="76"/>
      <c r="GQ75" s="76"/>
      <c r="GR75" s="76"/>
      <c r="GS75" s="76"/>
      <c r="GT75" s="76"/>
      <c r="GU75" s="76"/>
      <c r="GV75" s="76"/>
      <c r="GW75" s="76"/>
      <c r="GX75" s="76"/>
      <c r="GY75" s="76"/>
      <c r="GZ75" s="76"/>
      <c r="HA75" s="76"/>
      <c r="HB75" s="76"/>
      <c r="HC75" s="76"/>
      <c r="HD75" s="76"/>
      <c r="HE75" s="76"/>
      <c r="HF75" s="76"/>
      <c r="HG75" s="76"/>
      <c r="HH75" s="76"/>
      <c r="HI75" s="76"/>
      <c r="HJ75" s="76"/>
      <c r="HK75" s="76"/>
      <c r="HL75" s="76"/>
      <c r="HM75" s="76"/>
      <c r="HN75" s="76"/>
      <c r="HO75" s="76"/>
      <c r="HP75" s="76"/>
      <c r="HQ75" s="76"/>
      <c r="HR75" s="76"/>
      <c r="HS75" s="76"/>
      <c r="HT75" s="76"/>
      <c r="HU75" s="76"/>
      <c r="HV75" s="76"/>
      <c r="HW75" s="76"/>
      <c r="HX75" s="76"/>
      <c r="HY75" s="76"/>
      <c r="HZ75" s="76"/>
      <c r="IA75" s="76"/>
      <c r="IB75" s="76"/>
      <c r="IC75" s="76"/>
      <c r="ID75" s="76"/>
      <c r="IE75" s="76"/>
      <c r="IF75" s="76"/>
      <c r="IG75" s="76"/>
      <c r="IH75" s="76"/>
      <c r="II75" s="76"/>
      <c r="IJ75" s="76"/>
      <c r="IK75" s="76"/>
      <c r="IL75" s="76"/>
      <c r="IM75" s="76"/>
      <c r="IN75" s="76"/>
      <c r="IO75" s="76"/>
      <c r="IP75" s="76"/>
    </row>
    <row r="76" spans="1:250">
      <c r="A76" s="102"/>
      <c r="B76" s="129"/>
      <c r="C76" s="166" t="s">
        <v>95</v>
      </c>
      <c r="D76" s="164" t="e">
        <f>ROUND(IF((D75/D74)&lt;=0.4,12.5*(D75/D74),IF((D75/D74)&gt;0.4,5)),1)</f>
        <v>#DIV/0!</v>
      </c>
      <c r="E76" s="77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6"/>
      <c r="CG76" s="76"/>
      <c r="CH76" s="76"/>
      <c r="CI76" s="76"/>
      <c r="CJ76" s="76"/>
      <c r="CK76" s="76"/>
      <c r="CL76" s="76"/>
      <c r="CM76" s="76"/>
      <c r="CN76" s="76"/>
      <c r="CO76" s="76"/>
      <c r="CP76" s="76"/>
      <c r="CQ76" s="76"/>
      <c r="CR76" s="76"/>
      <c r="CS76" s="76"/>
      <c r="CT76" s="76"/>
      <c r="CU76" s="76"/>
      <c r="CV76" s="76"/>
      <c r="CW76" s="76"/>
      <c r="CX76" s="76"/>
      <c r="CY76" s="76"/>
      <c r="CZ76" s="76"/>
      <c r="DA76" s="76"/>
      <c r="DB76" s="76"/>
      <c r="DC76" s="76"/>
      <c r="DD76" s="76"/>
      <c r="DE76" s="76"/>
      <c r="DF76" s="76"/>
      <c r="DG76" s="76"/>
      <c r="DH76" s="76"/>
      <c r="DI76" s="76"/>
      <c r="DJ76" s="76"/>
      <c r="DK76" s="76"/>
      <c r="DL76" s="76"/>
      <c r="DM76" s="76"/>
      <c r="DN76" s="76"/>
      <c r="DO76" s="76"/>
      <c r="DP76" s="76"/>
      <c r="DQ76" s="76"/>
      <c r="DR76" s="76"/>
      <c r="DS76" s="76"/>
      <c r="DT76" s="76"/>
      <c r="DU76" s="76"/>
      <c r="DV76" s="76"/>
      <c r="DW76" s="76"/>
      <c r="DX76" s="76"/>
      <c r="DY76" s="76"/>
      <c r="DZ76" s="76"/>
      <c r="EA76" s="76"/>
      <c r="EB76" s="76"/>
      <c r="EC76" s="76"/>
      <c r="ED76" s="76"/>
      <c r="EE76" s="76"/>
      <c r="EF76" s="76"/>
      <c r="EG76" s="76"/>
      <c r="EH76" s="76"/>
      <c r="EI76" s="76"/>
      <c r="EJ76" s="76"/>
      <c r="EK76" s="76"/>
      <c r="EL76" s="76"/>
      <c r="EM76" s="76"/>
      <c r="EN76" s="76"/>
      <c r="EO76" s="76"/>
      <c r="EP76" s="76"/>
      <c r="EQ76" s="76"/>
      <c r="ER76" s="76"/>
      <c r="ES76" s="76"/>
      <c r="ET76" s="76"/>
      <c r="EU76" s="76"/>
      <c r="EV76" s="76"/>
      <c r="EW76" s="76"/>
      <c r="EX76" s="76"/>
      <c r="EY76" s="76"/>
      <c r="EZ76" s="76"/>
      <c r="FA76" s="76"/>
      <c r="FB76" s="76"/>
      <c r="FC76" s="76"/>
      <c r="FD76" s="76"/>
      <c r="FE76" s="76"/>
      <c r="FF76" s="76"/>
      <c r="FG76" s="76"/>
      <c r="FH76" s="76"/>
      <c r="FI76" s="76"/>
      <c r="FJ76" s="76"/>
      <c r="FK76" s="76"/>
      <c r="FL76" s="76"/>
      <c r="FM76" s="76"/>
      <c r="FN76" s="76"/>
      <c r="FO76" s="76"/>
      <c r="FP76" s="76"/>
      <c r="FQ76" s="76"/>
      <c r="FR76" s="76"/>
      <c r="FS76" s="76"/>
      <c r="FT76" s="76"/>
      <c r="FU76" s="76"/>
      <c r="FV76" s="76"/>
      <c r="FW76" s="76"/>
      <c r="FX76" s="76"/>
      <c r="FY76" s="76"/>
      <c r="FZ76" s="76"/>
      <c r="GA76" s="76"/>
      <c r="GB76" s="76"/>
      <c r="GC76" s="76"/>
      <c r="GD76" s="76"/>
      <c r="GE76" s="76"/>
      <c r="GF76" s="76"/>
      <c r="GG76" s="76"/>
      <c r="GH76" s="76"/>
      <c r="GI76" s="76"/>
      <c r="GJ76" s="76"/>
      <c r="GK76" s="76"/>
      <c r="GL76" s="76"/>
      <c r="GM76" s="76"/>
      <c r="GN76" s="76"/>
      <c r="GO76" s="76"/>
      <c r="GP76" s="76"/>
      <c r="GQ76" s="76"/>
      <c r="GR76" s="76"/>
      <c r="GS76" s="76"/>
      <c r="GT76" s="76"/>
      <c r="GU76" s="76"/>
      <c r="GV76" s="76"/>
      <c r="GW76" s="76"/>
      <c r="GX76" s="76"/>
      <c r="GY76" s="76"/>
      <c r="GZ76" s="76"/>
      <c r="HA76" s="76"/>
      <c r="HB76" s="76"/>
      <c r="HC76" s="76"/>
      <c r="HD76" s="76"/>
      <c r="HE76" s="76"/>
      <c r="HF76" s="76"/>
      <c r="HG76" s="76"/>
      <c r="HH76" s="76"/>
      <c r="HI76" s="76"/>
      <c r="HJ76" s="76"/>
      <c r="HK76" s="76"/>
      <c r="HL76" s="76"/>
      <c r="HM76" s="76"/>
      <c r="HN76" s="76"/>
      <c r="HO76" s="76"/>
      <c r="HP76" s="76"/>
      <c r="HQ76" s="76"/>
      <c r="HR76" s="76"/>
      <c r="HS76" s="76"/>
      <c r="HT76" s="76"/>
      <c r="HU76" s="76"/>
      <c r="HV76" s="76"/>
      <c r="HW76" s="76"/>
      <c r="HX76" s="76"/>
      <c r="HY76" s="76"/>
      <c r="HZ76" s="76"/>
      <c r="IA76" s="76"/>
      <c r="IB76" s="76"/>
      <c r="IC76" s="76"/>
      <c r="ID76" s="76"/>
      <c r="IE76" s="76"/>
      <c r="IF76" s="76"/>
      <c r="IG76" s="76"/>
      <c r="IH76" s="76"/>
      <c r="II76" s="76"/>
      <c r="IJ76" s="76"/>
      <c r="IK76" s="76"/>
      <c r="IL76" s="76"/>
      <c r="IM76" s="76"/>
      <c r="IN76" s="76"/>
      <c r="IO76" s="76"/>
      <c r="IP76" s="76"/>
    </row>
    <row r="77" spans="1:250" ht="4.5" customHeight="1">
      <c r="A77" s="102"/>
      <c r="B77" s="119"/>
      <c r="C77" s="119"/>
      <c r="D77" s="103"/>
      <c r="E77" s="77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6"/>
      <c r="CG77" s="76"/>
      <c r="CH77" s="76"/>
      <c r="CI77" s="76"/>
      <c r="CJ77" s="76"/>
      <c r="CK77" s="76"/>
      <c r="CL77" s="76"/>
      <c r="CM77" s="76"/>
      <c r="CN77" s="76"/>
      <c r="CO77" s="76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6"/>
      <c r="DE77" s="76"/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76"/>
      <c r="DR77" s="76"/>
      <c r="DS77" s="76"/>
      <c r="DT77" s="76"/>
      <c r="DU77" s="76"/>
      <c r="DV77" s="76"/>
      <c r="DW77" s="76"/>
      <c r="DX77" s="76"/>
      <c r="DY77" s="76"/>
      <c r="DZ77" s="76"/>
      <c r="EA77" s="76"/>
      <c r="EB77" s="76"/>
      <c r="EC77" s="76"/>
      <c r="ED77" s="76"/>
      <c r="EE77" s="76"/>
      <c r="EF77" s="76"/>
      <c r="EG77" s="76"/>
      <c r="EH77" s="76"/>
      <c r="EI77" s="76"/>
      <c r="EJ77" s="76"/>
      <c r="EK77" s="76"/>
      <c r="EL77" s="76"/>
      <c r="EM77" s="76"/>
      <c r="EN77" s="76"/>
      <c r="EO77" s="76"/>
      <c r="EP77" s="76"/>
      <c r="EQ77" s="76"/>
      <c r="ER77" s="76"/>
      <c r="ES77" s="76"/>
      <c r="ET77" s="76"/>
      <c r="EU77" s="76"/>
      <c r="EV77" s="76"/>
      <c r="EW77" s="76"/>
      <c r="EX77" s="76"/>
      <c r="EY77" s="76"/>
      <c r="EZ77" s="76"/>
      <c r="FA77" s="76"/>
      <c r="FB77" s="76"/>
      <c r="FC77" s="76"/>
      <c r="FD77" s="76"/>
      <c r="FE77" s="76"/>
      <c r="FF77" s="76"/>
      <c r="FG77" s="76"/>
      <c r="FH77" s="76"/>
      <c r="FI77" s="76"/>
      <c r="FJ77" s="76"/>
      <c r="FK77" s="76"/>
      <c r="FL77" s="76"/>
      <c r="FM77" s="76"/>
      <c r="FN77" s="76"/>
      <c r="FO77" s="76"/>
      <c r="FP77" s="76"/>
      <c r="FQ77" s="76"/>
      <c r="FR77" s="76"/>
      <c r="FS77" s="76"/>
      <c r="FT77" s="76"/>
      <c r="FU77" s="76"/>
      <c r="FV77" s="76"/>
      <c r="FW77" s="76"/>
      <c r="FX77" s="76"/>
      <c r="FY77" s="76"/>
      <c r="FZ77" s="76"/>
      <c r="GA77" s="76"/>
      <c r="GB77" s="76"/>
      <c r="GC77" s="76"/>
      <c r="GD77" s="76"/>
      <c r="GE77" s="76"/>
      <c r="GF77" s="76"/>
      <c r="GG77" s="76"/>
      <c r="GH77" s="76"/>
      <c r="GI77" s="76"/>
      <c r="GJ77" s="76"/>
      <c r="GK77" s="76"/>
      <c r="GL77" s="76"/>
      <c r="GM77" s="76"/>
      <c r="GN77" s="76"/>
      <c r="GO77" s="76"/>
      <c r="GP77" s="76"/>
      <c r="GQ77" s="76"/>
      <c r="GR77" s="76"/>
      <c r="GS77" s="76"/>
      <c r="GT77" s="76"/>
      <c r="GU77" s="76"/>
      <c r="GV77" s="76"/>
      <c r="GW77" s="76"/>
      <c r="GX77" s="76"/>
      <c r="GY77" s="76"/>
      <c r="GZ77" s="76"/>
      <c r="HA77" s="76"/>
      <c r="HB77" s="76"/>
      <c r="HC77" s="76"/>
      <c r="HD77" s="76"/>
      <c r="HE77" s="76"/>
      <c r="HF77" s="76"/>
      <c r="HG77" s="76"/>
      <c r="HH77" s="76"/>
      <c r="HI77" s="76"/>
      <c r="HJ77" s="76"/>
      <c r="HK77" s="76"/>
      <c r="HL77" s="76"/>
      <c r="HM77" s="76"/>
      <c r="HN77" s="76"/>
      <c r="HO77" s="76"/>
      <c r="HP77" s="76"/>
      <c r="HQ77" s="76"/>
      <c r="HR77" s="76"/>
      <c r="HS77" s="76"/>
      <c r="HT77" s="76"/>
      <c r="HU77" s="76"/>
      <c r="HV77" s="76"/>
      <c r="HW77" s="76"/>
      <c r="HX77" s="76"/>
      <c r="HY77" s="76"/>
      <c r="HZ77" s="76"/>
      <c r="IA77" s="76"/>
      <c r="IB77" s="76"/>
      <c r="IC77" s="76"/>
      <c r="ID77" s="76"/>
      <c r="IE77" s="76"/>
      <c r="IF77" s="76"/>
      <c r="IG77" s="76"/>
      <c r="IH77" s="76"/>
      <c r="II77" s="76"/>
      <c r="IJ77" s="76"/>
      <c r="IK77" s="76"/>
      <c r="IL77" s="76"/>
      <c r="IM77" s="76"/>
      <c r="IN77" s="76"/>
      <c r="IO77" s="76"/>
      <c r="IP77" s="76"/>
    </row>
    <row r="78" spans="1:250" ht="25.5">
      <c r="A78" s="76"/>
      <c r="B78" s="95" t="s">
        <v>33</v>
      </c>
      <c r="C78" s="121"/>
      <c r="D78" s="96"/>
      <c r="E78" s="77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6"/>
      <c r="CG78" s="76"/>
      <c r="CH78" s="76"/>
      <c r="CI78" s="76"/>
      <c r="CJ78" s="76"/>
      <c r="CK78" s="76"/>
      <c r="CL78" s="76"/>
      <c r="CM78" s="76"/>
      <c r="CN78" s="76"/>
      <c r="CO78" s="76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76"/>
      <c r="DQ78" s="76"/>
      <c r="DR78" s="76"/>
      <c r="DS78" s="76"/>
      <c r="DT78" s="76"/>
      <c r="DU78" s="76"/>
      <c r="DV78" s="76"/>
      <c r="DW78" s="76"/>
      <c r="DX78" s="76"/>
      <c r="DY78" s="76"/>
      <c r="DZ78" s="76"/>
      <c r="EA78" s="76"/>
      <c r="EB78" s="76"/>
      <c r="EC78" s="76"/>
      <c r="ED78" s="76"/>
      <c r="EE78" s="76"/>
      <c r="EF78" s="76"/>
      <c r="EG78" s="76"/>
      <c r="EH78" s="76"/>
      <c r="EI78" s="76"/>
      <c r="EJ78" s="76"/>
      <c r="EK78" s="76"/>
      <c r="EL78" s="76"/>
      <c r="EM78" s="76"/>
      <c r="EN78" s="76"/>
      <c r="EO78" s="76"/>
      <c r="EP78" s="76"/>
      <c r="EQ78" s="76"/>
      <c r="ER78" s="76"/>
      <c r="ES78" s="76"/>
      <c r="ET78" s="76"/>
      <c r="EU78" s="76"/>
      <c r="EV78" s="76"/>
      <c r="EW78" s="76"/>
      <c r="EX78" s="76"/>
      <c r="EY78" s="76"/>
      <c r="EZ78" s="76"/>
      <c r="FA78" s="76"/>
      <c r="FB78" s="76"/>
      <c r="FC78" s="76"/>
      <c r="FD78" s="76"/>
      <c r="FE78" s="76"/>
      <c r="FF78" s="76"/>
      <c r="FG78" s="76"/>
      <c r="FH78" s="76"/>
      <c r="FI78" s="76"/>
      <c r="FJ78" s="76"/>
      <c r="FK78" s="76"/>
      <c r="FL78" s="76"/>
      <c r="FM78" s="76"/>
      <c r="FN78" s="76"/>
      <c r="FO78" s="76"/>
      <c r="FP78" s="76"/>
      <c r="FQ78" s="76"/>
      <c r="FR78" s="76"/>
      <c r="FS78" s="76"/>
      <c r="FT78" s="76"/>
      <c r="FU78" s="76"/>
      <c r="FV78" s="76"/>
      <c r="FW78" s="76"/>
      <c r="FX78" s="76"/>
      <c r="FY78" s="76"/>
      <c r="FZ78" s="76"/>
      <c r="GA78" s="76"/>
      <c r="GB78" s="76"/>
      <c r="GC78" s="76"/>
      <c r="GD78" s="76"/>
      <c r="GE78" s="76"/>
      <c r="GF78" s="76"/>
      <c r="GG78" s="76"/>
      <c r="GH78" s="76"/>
      <c r="GI78" s="76"/>
      <c r="GJ78" s="76"/>
      <c r="GK78" s="76"/>
      <c r="GL78" s="76"/>
      <c r="GM78" s="76"/>
      <c r="GN78" s="76"/>
      <c r="GO78" s="76"/>
      <c r="GP78" s="76"/>
      <c r="GQ78" s="76"/>
      <c r="GR78" s="76"/>
      <c r="GS78" s="76"/>
      <c r="GT78" s="76"/>
      <c r="GU78" s="76"/>
      <c r="GV78" s="76"/>
      <c r="GW78" s="76"/>
      <c r="GX78" s="76"/>
      <c r="GY78" s="76"/>
      <c r="GZ78" s="76"/>
      <c r="HA78" s="76"/>
      <c r="HB78" s="76"/>
      <c r="HC78" s="76"/>
      <c r="HD78" s="76"/>
      <c r="HE78" s="76"/>
      <c r="HF78" s="76"/>
      <c r="HG78" s="76"/>
      <c r="HH78" s="76"/>
      <c r="HI78" s="76"/>
      <c r="HJ78" s="76"/>
      <c r="HK78" s="76"/>
      <c r="HL78" s="76"/>
      <c r="HM78" s="76"/>
      <c r="HN78" s="76"/>
      <c r="HO78" s="76"/>
      <c r="HP78" s="76"/>
      <c r="HQ78" s="76"/>
      <c r="HR78" s="76"/>
      <c r="HS78" s="76"/>
      <c r="HT78" s="76"/>
      <c r="HU78" s="76"/>
      <c r="HV78" s="76"/>
      <c r="HW78" s="76"/>
      <c r="HX78" s="76"/>
      <c r="HY78" s="76"/>
      <c r="HZ78" s="76"/>
      <c r="IA78" s="76"/>
      <c r="IB78" s="76"/>
      <c r="IC78" s="76"/>
      <c r="ID78" s="76"/>
      <c r="IE78" s="76"/>
      <c r="IF78" s="76"/>
      <c r="IG78" s="76"/>
      <c r="IH78" s="76"/>
      <c r="II78" s="76"/>
      <c r="IJ78" s="76"/>
      <c r="IK78" s="76"/>
      <c r="IL78" s="76"/>
      <c r="IM78" s="76"/>
      <c r="IN78" s="76"/>
      <c r="IO78" s="76"/>
      <c r="IP78" s="76"/>
    </row>
    <row r="79" spans="1:250" ht="4.5" customHeight="1">
      <c r="A79" s="122"/>
      <c r="B79" s="98"/>
      <c r="C79" s="99"/>
      <c r="D79" s="100"/>
      <c r="E79" s="77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6"/>
      <c r="DE79" s="76"/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6"/>
      <c r="DR79" s="76"/>
      <c r="DS79" s="76"/>
      <c r="DT79" s="76"/>
      <c r="DU79" s="76"/>
      <c r="DV79" s="76"/>
      <c r="DW79" s="76"/>
      <c r="DX79" s="76"/>
      <c r="DY79" s="76"/>
      <c r="DZ79" s="76"/>
      <c r="EA79" s="76"/>
      <c r="EB79" s="76"/>
      <c r="EC79" s="76"/>
      <c r="ED79" s="76"/>
      <c r="EE79" s="76"/>
      <c r="EF79" s="76"/>
      <c r="EG79" s="76"/>
      <c r="EH79" s="76"/>
      <c r="EI79" s="76"/>
      <c r="EJ79" s="76"/>
      <c r="EK79" s="76"/>
      <c r="EL79" s="76"/>
      <c r="EM79" s="76"/>
      <c r="EN79" s="76"/>
      <c r="EO79" s="76"/>
      <c r="EP79" s="76"/>
      <c r="EQ79" s="76"/>
      <c r="ER79" s="76"/>
      <c r="ES79" s="76"/>
      <c r="ET79" s="76"/>
      <c r="EU79" s="76"/>
      <c r="EV79" s="76"/>
      <c r="EW79" s="76"/>
      <c r="EX79" s="76"/>
      <c r="EY79" s="76"/>
      <c r="EZ79" s="76"/>
      <c r="FA79" s="76"/>
      <c r="FB79" s="76"/>
      <c r="FC79" s="76"/>
      <c r="FD79" s="76"/>
      <c r="FE79" s="76"/>
      <c r="FF79" s="76"/>
      <c r="FG79" s="76"/>
      <c r="FH79" s="76"/>
      <c r="FI79" s="76"/>
      <c r="FJ79" s="76"/>
      <c r="FK79" s="76"/>
      <c r="FL79" s="76"/>
      <c r="FM79" s="76"/>
      <c r="FN79" s="76"/>
      <c r="FO79" s="76"/>
      <c r="FP79" s="76"/>
      <c r="FQ79" s="76"/>
      <c r="FR79" s="76"/>
      <c r="FS79" s="76"/>
      <c r="FT79" s="76"/>
      <c r="FU79" s="76"/>
      <c r="FV79" s="76"/>
      <c r="FW79" s="76"/>
      <c r="FX79" s="76"/>
      <c r="FY79" s="76"/>
      <c r="FZ79" s="76"/>
      <c r="GA79" s="76"/>
      <c r="GB79" s="76"/>
      <c r="GC79" s="76"/>
      <c r="GD79" s="76"/>
      <c r="GE79" s="76"/>
      <c r="GF79" s="76"/>
      <c r="GG79" s="76"/>
      <c r="GH79" s="76"/>
      <c r="GI79" s="76"/>
      <c r="GJ79" s="76"/>
      <c r="GK79" s="76"/>
      <c r="GL79" s="76"/>
      <c r="GM79" s="76"/>
      <c r="GN79" s="76"/>
      <c r="GO79" s="76"/>
      <c r="GP79" s="76"/>
      <c r="GQ79" s="76"/>
      <c r="GR79" s="76"/>
      <c r="GS79" s="76"/>
      <c r="GT79" s="76"/>
      <c r="GU79" s="76"/>
      <c r="GV79" s="76"/>
      <c r="GW79" s="76"/>
      <c r="GX79" s="76"/>
      <c r="GY79" s="76"/>
      <c r="GZ79" s="76"/>
      <c r="HA79" s="76"/>
      <c r="HB79" s="76"/>
      <c r="HC79" s="76"/>
      <c r="HD79" s="76"/>
      <c r="HE79" s="76"/>
      <c r="HF79" s="76"/>
      <c r="HG79" s="76"/>
      <c r="HH79" s="76"/>
      <c r="HI79" s="76"/>
      <c r="HJ79" s="76"/>
      <c r="HK79" s="76"/>
      <c r="HL79" s="76"/>
      <c r="HM79" s="76"/>
      <c r="HN79" s="76"/>
      <c r="HO79" s="76"/>
      <c r="HP79" s="76"/>
      <c r="HQ79" s="76"/>
      <c r="HR79" s="76"/>
      <c r="HS79" s="76"/>
      <c r="HT79" s="76"/>
      <c r="HU79" s="76"/>
      <c r="HV79" s="76"/>
      <c r="HW79" s="76"/>
      <c r="HX79" s="76"/>
      <c r="HY79" s="76"/>
      <c r="HZ79" s="76"/>
      <c r="IA79" s="76"/>
      <c r="IB79" s="76"/>
      <c r="IC79" s="76"/>
      <c r="ID79" s="76"/>
      <c r="IE79" s="76"/>
      <c r="IF79" s="76"/>
      <c r="IG79" s="76"/>
      <c r="IH79" s="76"/>
      <c r="II79" s="76"/>
      <c r="IJ79" s="76"/>
      <c r="IK79" s="76"/>
      <c r="IL79" s="76"/>
      <c r="IM79" s="76"/>
      <c r="IN79" s="76"/>
      <c r="IO79" s="76"/>
      <c r="IP79" s="76"/>
    </row>
    <row r="80" spans="1:250" ht="25.5" customHeight="1">
      <c r="A80" s="80" t="str">
        <f>'Anbieter A'!A80</f>
        <v>Ökologie</v>
      </c>
      <c r="B80" s="80"/>
      <c r="C80" s="91" t="s">
        <v>51</v>
      </c>
      <c r="D80" s="81" t="s">
        <v>35</v>
      </c>
    </row>
    <row r="81" spans="1:4" ht="53.25" customHeight="1">
      <c r="A81" s="123"/>
      <c r="B81" s="102" t="str">
        <f>'Anbieter A'!B81</f>
        <v>- Fahrdistanz Gemeinde (Gemeindeverwaltung) -&gt; Bürostandort
   0 - 20 km                  (5 Punkte)
   21 - 40 km                (3 Punkt)
   Mehr als 40 km         (0 Punkte)</v>
      </c>
      <c r="C81" s="241">
        <f>Zusammenfassung!D41</f>
        <v>0.33333333333333331</v>
      </c>
      <c r="D81" s="165"/>
    </row>
    <row r="82" spans="1:4" ht="4.5" customHeight="1">
      <c r="A82" s="123"/>
      <c r="B82" s="93"/>
      <c r="C82" s="93"/>
    </row>
    <row r="83" spans="1:4" ht="25.5">
      <c r="A83" s="123"/>
      <c r="B83" s="95" t="s">
        <v>33</v>
      </c>
      <c r="C83" s="95"/>
      <c r="D83" s="124"/>
    </row>
    <row r="84" spans="1:4" ht="4.5" customHeight="1">
      <c r="A84" s="125"/>
      <c r="B84" s="98"/>
      <c r="C84" s="99"/>
      <c r="D84" s="125"/>
    </row>
    <row r="85" spans="1:4">
      <c r="C85" s="131"/>
    </row>
  </sheetData>
  <sheetProtection selectLockedCells="1"/>
  <mergeCells count="16">
    <mergeCell ref="A47:B47"/>
    <mergeCell ref="C48:C49"/>
    <mergeCell ref="D48:D49"/>
    <mergeCell ref="C41:C43"/>
    <mergeCell ref="D41:D43"/>
    <mergeCell ref="C9:C10"/>
    <mergeCell ref="C20:C21"/>
    <mergeCell ref="C26:C28"/>
    <mergeCell ref="C34:C36"/>
    <mergeCell ref="D34:D36"/>
    <mergeCell ref="D55:D56"/>
    <mergeCell ref="D57:D58"/>
    <mergeCell ref="C74:C75"/>
    <mergeCell ref="D64:D68"/>
    <mergeCell ref="C64:C68"/>
    <mergeCell ref="C55:C58"/>
  </mergeCells>
  <phoneticPr fontId="0" type="noConversion"/>
  <conditionalFormatting sqref="D9">
    <cfRule type="expression" dxfId="104" priority="60">
      <formula>SUM(D9:D10)&gt;5</formula>
    </cfRule>
    <cfRule type="cellIs" dxfId="103" priority="61" operator="greaterThan">
      <formula>3</formula>
    </cfRule>
  </conditionalFormatting>
  <conditionalFormatting sqref="D10">
    <cfRule type="expression" dxfId="102" priority="62">
      <formula>SUM(D9:D10)&gt;5</formula>
    </cfRule>
    <cfRule type="cellIs" dxfId="101" priority="63" operator="greaterThan">
      <formula>2</formula>
    </cfRule>
  </conditionalFormatting>
  <conditionalFormatting sqref="D15">
    <cfRule type="cellIs" dxfId="100" priority="42" operator="greaterThan">
      <formula>5</formula>
    </cfRule>
  </conditionalFormatting>
  <conditionalFormatting sqref="D20">
    <cfRule type="cellIs" dxfId="99" priority="21" operator="greaterThan">
      <formula>3</formula>
    </cfRule>
  </conditionalFormatting>
  <conditionalFormatting sqref="D21">
    <cfRule type="cellIs" dxfId="98" priority="20" operator="greaterThan">
      <formula>2</formula>
    </cfRule>
  </conditionalFormatting>
  <conditionalFormatting sqref="D26">
    <cfRule type="cellIs" dxfId="97" priority="19" operator="greaterThan">
      <formula>1</formula>
    </cfRule>
  </conditionalFormatting>
  <conditionalFormatting sqref="D27:D28">
    <cfRule type="cellIs" dxfId="96" priority="17" operator="greaterThan">
      <formula>2</formula>
    </cfRule>
  </conditionalFormatting>
  <conditionalFormatting sqref="D34:D36">
    <cfRule type="cellIs" dxfId="95" priority="15" operator="greaterThan">
      <formula>5</formula>
    </cfRule>
  </conditionalFormatting>
  <conditionalFormatting sqref="D41:D43">
    <cfRule type="cellIs" dxfId="94" priority="13" operator="greaterThan">
      <formula>5</formula>
    </cfRule>
  </conditionalFormatting>
  <conditionalFormatting sqref="D48:D49">
    <cfRule type="cellIs" dxfId="93" priority="14" operator="greaterThan">
      <formula>5</formula>
    </cfRule>
  </conditionalFormatting>
  <conditionalFormatting sqref="D55">
    <cfRule type="cellIs" dxfId="92" priority="30" operator="greaterThan">
      <formula>3</formula>
    </cfRule>
  </conditionalFormatting>
  <conditionalFormatting sqref="D57">
    <cfRule type="cellIs" dxfId="91" priority="28" operator="greaterThan">
      <formula>2</formula>
    </cfRule>
  </conditionalFormatting>
  <conditionalFormatting sqref="D64:D68">
    <cfRule type="cellIs" dxfId="90" priority="26" operator="greaterThan">
      <formula>5</formula>
    </cfRule>
  </conditionalFormatting>
  <conditionalFormatting sqref="D76">
    <cfRule type="cellIs" dxfId="89" priority="10" operator="greaterThan">
      <formula>5</formula>
    </cfRule>
  </conditionalFormatting>
  <conditionalFormatting sqref="D81">
    <cfRule type="cellIs" dxfId="84" priority="23" operator="greaterThan">
      <formula>5</formula>
    </cfRule>
  </conditionalFormatting>
  <conditionalFormatting sqref="E7">
    <cfRule type="cellIs" dxfId="88" priority="47" operator="greaterThan">
      <formula>5</formula>
    </cfRule>
  </conditionalFormatting>
  <conditionalFormatting sqref="E32">
    <cfRule type="cellIs" dxfId="87" priority="16" operator="greaterThan">
      <formula>5</formula>
    </cfRule>
  </conditionalFormatting>
  <conditionalFormatting sqref="E53">
    <cfRule type="cellIs" dxfId="86" priority="31" operator="greaterThan">
      <formula>5</formula>
    </cfRule>
  </conditionalFormatting>
  <conditionalFormatting sqref="E72">
    <cfRule type="cellIs" dxfId="85" priority="25" operator="greaterThan">
      <formula>5</formula>
    </cfRule>
  </conditionalFormatting>
  <pageMargins left="0.78740157480314965" right="0.78740157480314965" top="0.78740157480314965" bottom="0.55118110236220474" header="0.51181102362204722" footer="0.19685039370078741"/>
  <pageSetup paperSize="9" scale="67" firstPageNumber="0" fitToHeight="0" orientation="portrait" r:id="rId1"/>
  <headerFooter alignWithMargins="0">
    <oddFooter>&amp;R&amp;7&amp;P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P85"/>
  <sheetViews>
    <sheetView zoomScaleNormal="100" workbookViewId="0">
      <selection activeCell="E86" sqref="E86"/>
    </sheetView>
  </sheetViews>
  <sheetFormatPr baseColWidth="10" defaultColWidth="11.28515625" defaultRowHeight="12.75"/>
  <cols>
    <col min="1" max="1" width="4.5703125" style="70" customWidth="1"/>
    <col min="2" max="2" width="88" style="70" customWidth="1"/>
    <col min="3" max="3" width="11.7109375" style="70" customWidth="1"/>
    <col min="4" max="4" width="11.28515625" style="70" customWidth="1"/>
    <col min="5" max="5" width="13.42578125" style="70" customWidth="1"/>
    <col min="6" max="16384" width="11.28515625" style="70"/>
  </cols>
  <sheetData>
    <row r="1" spans="1:250" ht="14.25">
      <c r="A1" s="68" t="s">
        <v>0</v>
      </c>
      <c r="B1" s="68"/>
      <c r="C1" s="68"/>
      <c r="D1" s="68"/>
      <c r="E1" s="69" t="str">
        <f>Zusammenfassung!B3</f>
        <v>Langenthal</v>
      </c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</row>
    <row r="2" spans="1:250" ht="14.25">
      <c r="A2" s="68" t="str">
        <f>Zusammenfassung!A2</f>
        <v>Wahl Nachführungsgeometer/in für die Periode 2026-2033</v>
      </c>
      <c r="B2" s="68"/>
      <c r="C2" s="68"/>
      <c r="D2" s="68"/>
      <c r="E2" s="71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</row>
    <row r="3" spans="1:250" ht="14.25">
      <c r="A3" s="69"/>
      <c r="B3" s="68"/>
      <c r="C3" s="68"/>
      <c r="D3" s="68"/>
      <c r="E3" s="71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</row>
    <row r="4" spans="1:250" ht="15">
      <c r="A4" s="72" t="s">
        <v>23</v>
      </c>
      <c r="B4" s="72"/>
      <c r="C4" s="72"/>
      <c r="D4" s="68"/>
      <c r="E4" s="73" t="s">
        <v>26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</row>
    <row r="5" spans="1:250" ht="15">
      <c r="A5" s="74"/>
      <c r="B5" s="73"/>
      <c r="C5" s="73"/>
      <c r="D5" s="68"/>
      <c r="E5" s="75" t="str">
        <f>Zusammenfassung!B12</f>
        <v>e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</row>
    <row r="6" spans="1:250">
      <c r="A6" s="76"/>
      <c r="B6" s="76"/>
      <c r="C6" s="76"/>
      <c r="D6" s="76"/>
      <c r="E6" s="77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</row>
    <row r="7" spans="1:250" ht="18.95" customHeight="1">
      <c r="A7" s="78" t="str">
        <f>'Anbieter A'!A7</f>
        <v>Angebotene Dienstleistungen</v>
      </c>
      <c r="B7" s="79"/>
      <c r="C7" s="79"/>
      <c r="D7" s="79" t="s">
        <v>21</v>
      </c>
      <c r="E7" s="127">
        <f>ROUND((D9+D10)*C9+D15*C15+(D20+D21)*C20+(D26+D27+D28)*C26,1)</f>
        <v>0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</row>
    <row r="8" spans="1:250" ht="18.95" customHeight="1">
      <c r="A8" s="80" t="str">
        <f>'Anbieter A'!A8</f>
        <v>Dienstleistungskonzept</v>
      </c>
      <c r="B8" s="76"/>
      <c r="C8" s="81" t="s">
        <v>51</v>
      </c>
      <c r="D8" s="81" t="s">
        <v>35</v>
      </c>
      <c r="E8" s="77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</row>
    <row r="9" spans="1:250">
      <c r="B9" s="2" t="str">
        <f>'Anbieter A'!B9</f>
        <v>- Dienstleistungskonzept: Ist das Angebot strukturiert und verständlich aufgebaut? -&gt; (0.0 und 3.0)</v>
      </c>
      <c r="C9" s="205">
        <f>Zusammenfassung!D24</f>
        <v>0.5</v>
      </c>
      <c r="D9" s="82"/>
      <c r="E9" s="77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</row>
    <row r="10" spans="1:250">
      <c r="B10" s="2" t="str">
        <f>'Anbieter A'!B10</f>
        <v>- Dienstleistungskonzept: Wird eine plausible Auftragsabwicklung vorgestellt? -&gt; (0.0 und 2.0)</v>
      </c>
      <c r="C10" s="206"/>
      <c r="D10" s="82"/>
      <c r="E10" s="77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</row>
    <row r="11" spans="1:250" ht="4.5" customHeight="1">
      <c r="B11" s="1"/>
      <c r="C11" s="1"/>
      <c r="D11" s="83"/>
      <c r="E11" s="77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</row>
    <row r="12" spans="1:250" ht="30.75" customHeight="1">
      <c r="B12" s="95" t="s">
        <v>32</v>
      </c>
      <c r="C12" s="5"/>
      <c r="D12" s="84"/>
      <c r="E12" s="77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</row>
    <row r="13" spans="1:250" s="90" customFormat="1" ht="4.5" customHeight="1">
      <c r="A13" s="85"/>
      <c r="B13" s="86"/>
      <c r="C13" s="87"/>
      <c r="D13" s="88"/>
      <c r="E13" s="89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</row>
    <row r="14" spans="1:250" ht="18.95" customHeight="1">
      <c r="A14" s="3" t="str">
        <f>'Anbieter A'!A14</f>
        <v>Referenzen</v>
      </c>
      <c r="B14" s="76"/>
      <c r="C14" s="91" t="s">
        <v>51</v>
      </c>
      <c r="D14" s="81" t="s">
        <v>35</v>
      </c>
      <c r="E14" s="77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</row>
    <row r="15" spans="1:250">
      <c r="B15" s="2" t="str">
        <f>'Anbieter A'!B15</f>
        <v>- Zusammenarbeit -&gt; (Wert zwischen 0.0 und 5.0, gemäss Tabelle Kap. 3.4)</v>
      </c>
      <c r="C15" s="150">
        <f>Zusammenfassung!D25</f>
        <v>0.16666666666666666</v>
      </c>
      <c r="D15" s="82"/>
      <c r="E15" s="77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</row>
    <row r="16" spans="1:250" ht="4.5" customHeight="1">
      <c r="B16" s="2"/>
      <c r="C16" s="2"/>
      <c r="D16" s="83"/>
      <c r="E16" s="77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</row>
    <row r="17" spans="1:250" ht="25.5">
      <c r="B17" s="95" t="s">
        <v>32</v>
      </c>
      <c r="C17" s="4"/>
      <c r="D17" s="84"/>
      <c r="E17" s="77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</row>
    <row r="18" spans="1:250" s="90" customFormat="1" ht="4.5" customHeight="1">
      <c r="A18" s="85"/>
      <c r="B18" s="2"/>
      <c r="C18" s="2"/>
      <c r="D18" s="88"/>
      <c r="E18" s="89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</row>
    <row r="19" spans="1:250" ht="18.95" customHeight="1">
      <c r="A19" s="3" t="str">
        <f>'Anbieter A'!A19</f>
        <v>Kundendienst</v>
      </c>
      <c r="B19" s="92"/>
      <c r="C19" s="91" t="s">
        <v>51</v>
      </c>
      <c r="D19" s="81" t="s">
        <v>35</v>
      </c>
      <c r="E19" s="77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</row>
    <row r="20" spans="1:250" ht="51">
      <c r="A20" s="76"/>
      <c r="B20" s="93" t="str">
        <f>'Anbieter A'!B20</f>
        <v>- Fest zugeteilte Ansprechperson für die Gemeinde bezüglich AV
   Nein                                                (0 Punkte)
   Ja, seit 4 Jahren oder weniger          (2 Punkt)
   Ja, seit 5 Jahren oder mehr              (3 Punkte)</v>
      </c>
      <c r="C20" s="207">
        <f>Zusammenfassung!D26</f>
        <v>0.16666666666666666</v>
      </c>
      <c r="D20" s="152"/>
      <c r="E20" s="77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</row>
    <row r="21" spans="1:250" ht="38.25">
      <c r="A21" s="76"/>
      <c r="B21" s="93" t="str">
        <f>'Anbieter A'!B21</f>
        <v>- Beratung Kunden: Online-Angebote (Bsp. Gesprächstermin buchen, Auftrag erfassen, etc.)
   Ja       (2 Punkt)
   Nein    (0 Punkte)</v>
      </c>
      <c r="C21" s="207"/>
      <c r="D21" s="152"/>
      <c r="E21" s="77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</row>
    <row r="22" spans="1:250" ht="4.5" customHeight="1">
      <c r="A22" s="76"/>
      <c r="B22" s="93"/>
      <c r="C22" s="93"/>
      <c r="D22" s="77"/>
      <c r="E22" s="77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</row>
    <row r="23" spans="1:250" ht="25.5">
      <c r="A23" s="76"/>
      <c r="B23" s="95" t="s">
        <v>33</v>
      </c>
      <c r="C23" s="95"/>
      <c r="D23" s="96"/>
      <c r="E23" s="77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</row>
    <row r="24" spans="1:250" ht="4.5" customHeight="1">
      <c r="A24" s="97"/>
      <c r="B24" s="98"/>
      <c r="C24" s="151"/>
      <c r="D24" s="100"/>
      <c r="E24" s="77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</row>
    <row r="25" spans="1:250" ht="18.95" customHeight="1">
      <c r="A25" s="101" t="str">
        <f>'Anbieter A'!A25</f>
        <v>Weitere Geomatik- und Vermessungsdienstleistungen im Rahmen der amtlichen Vermessung</v>
      </c>
      <c r="B25" s="102"/>
      <c r="C25" s="81" t="s">
        <v>51</v>
      </c>
      <c r="D25" s="81" t="s">
        <v>35</v>
      </c>
      <c r="E25" s="77"/>
      <c r="F25" s="77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  <c r="IO25" s="76"/>
      <c r="IP25" s="76"/>
    </row>
    <row r="26" spans="1:250" ht="51">
      <c r="A26" s="101"/>
      <c r="B26" s="93" t="str">
        <f>'Anbieter A'!B26</f>
        <v>- Güterzusammenlegung
   Ja                                                                    (0.5 Punkt)
   Ja, mit Referenzen in den letzten acht Jahren     (1 Punkt)
   Nein                                                                 (0 Punkte)</v>
      </c>
      <c r="C26" s="236">
        <f>Zusammenfassung!D27</f>
        <v>0.16666666666666666</v>
      </c>
      <c r="D26" s="152"/>
      <c r="E26" s="77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</row>
    <row r="27" spans="1:250" ht="51">
      <c r="A27" s="101"/>
      <c r="B27" s="93" t="str">
        <f>'Anbieter A'!B27</f>
        <v>- Baulandumlegung
   Ja                                                                    (1 Punkt)
   Ja, mit Referenzen in den letzten acht Jahren     (2 Punkte)
   Nein                                                                 (0 Punkte)</v>
      </c>
      <c r="C27" s="206"/>
      <c r="D27" s="152"/>
      <c r="E27" s="77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</row>
    <row r="28" spans="1:250" ht="63.75">
      <c r="A28" s="101"/>
      <c r="B28" s="93" t="str">
        <f>'Anbieter A'!B28</f>
        <v>- WebGIS für AV-nahe spezifische Themen (Bsp. Zusatzmöglichkeiten: geschützter Zugriff auf Werkkataster wie Wasser/Abwasser)
   AV WebGIS mit Zusatzmöglichkeiten    (2 Punkte)
   nur AV WebGIS                                  (1 Punkt)
   Nein                                                   (0 Punkte)</v>
      </c>
      <c r="C28" s="226"/>
      <c r="D28" s="152"/>
      <c r="E28" s="77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</row>
    <row r="29" spans="1:250" ht="4.5" customHeight="1">
      <c r="A29" s="101"/>
      <c r="B29" s="93"/>
      <c r="C29" s="93"/>
      <c r="D29" s="77"/>
      <c r="E29" s="77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</row>
    <row r="30" spans="1:250" ht="25.5">
      <c r="A30" s="101"/>
      <c r="B30" s="95" t="s">
        <v>33</v>
      </c>
      <c r="C30" s="95"/>
      <c r="D30" s="96"/>
      <c r="E30" s="77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  <c r="IO30" s="76"/>
      <c r="IP30" s="76"/>
    </row>
    <row r="31" spans="1:250" ht="4.5" customHeight="1">
      <c r="A31" s="101"/>
      <c r="B31" s="153"/>
      <c r="C31" s="155"/>
      <c r="D31" s="154"/>
      <c r="E31" s="77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</row>
    <row r="32" spans="1:250" ht="18.75" customHeight="1">
      <c r="A32" s="78" t="str">
        <f>'Anbieter A'!A32</f>
        <v>Qualitätssicherung</v>
      </c>
      <c r="B32" s="108"/>
      <c r="C32" s="108"/>
      <c r="D32" s="79" t="s">
        <v>21</v>
      </c>
      <c r="E32" s="127">
        <f>ROUND(D34*C34+D41*C41+D48*C48,1)</f>
        <v>0</v>
      </c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</row>
    <row r="33" spans="1:250" ht="18.95" customHeight="1">
      <c r="A33" s="80" t="str">
        <f>'Anbieter A'!A33</f>
        <v>Qualitätssicherung in der amtlichen Vermessung</v>
      </c>
      <c r="B33" s="76"/>
      <c r="C33" s="81" t="s">
        <v>51</v>
      </c>
      <c r="D33" s="81" t="s">
        <v>35</v>
      </c>
      <c r="E33" s="77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  <c r="IM33" s="76"/>
      <c r="IN33" s="76"/>
      <c r="IO33" s="76"/>
      <c r="IP33" s="76"/>
    </row>
    <row r="34" spans="1:250">
      <c r="A34" s="102"/>
      <c r="B34" s="129" t="str">
        <f>'Anbieter A'!B34</f>
        <v>- ISO-zertifiziertes Qualitätsmanagementsystem -&gt; (5 Punkte)</v>
      </c>
      <c r="C34" s="237">
        <f>Zusammenfassung!D30</f>
        <v>0.33333333333333331</v>
      </c>
      <c r="D34" s="231"/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  <c r="IM34" s="76"/>
      <c r="IN34" s="76"/>
      <c r="IO34" s="76"/>
      <c r="IP34" s="76"/>
    </row>
    <row r="35" spans="1:250">
      <c r="A35" s="102"/>
      <c r="B35" s="129" t="str">
        <f>'Anbieter A'!B35</f>
        <v>- Eigenes Qualitätsmanagementsystem -&gt; (3 Punkte)</v>
      </c>
      <c r="C35" s="238"/>
      <c r="D35" s="220"/>
      <c r="E35" s="77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76"/>
      <c r="IF35" s="76"/>
      <c r="IG35" s="76"/>
      <c r="IH35" s="76"/>
      <c r="II35" s="76"/>
      <c r="IJ35" s="76"/>
      <c r="IK35" s="76"/>
      <c r="IL35" s="76"/>
      <c r="IM35" s="76"/>
      <c r="IN35" s="76"/>
      <c r="IO35" s="76"/>
      <c r="IP35" s="76"/>
    </row>
    <row r="36" spans="1:250">
      <c r="A36" s="102"/>
      <c r="B36" s="129" t="str">
        <f>'Anbieter A'!B36</f>
        <v>- Kein Qualitätsmanagementsystem -&gt; (0 Punkte)</v>
      </c>
      <c r="C36" s="239"/>
      <c r="D36" s="221"/>
      <c r="E36" s="77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76"/>
      <c r="IF36" s="76"/>
      <c r="IG36" s="76"/>
      <c r="IH36" s="76"/>
      <c r="II36" s="76"/>
      <c r="IJ36" s="76"/>
      <c r="IK36" s="76"/>
      <c r="IL36" s="76"/>
      <c r="IM36" s="76"/>
      <c r="IN36" s="76"/>
      <c r="IO36" s="76"/>
      <c r="IP36" s="76"/>
    </row>
    <row r="37" spans="1:250" ht="4.5" customHeight="1">
      <c r="A37" s="102"/>
      <c r="B37" s="119"/>
      <c r="C37" s="119"/>
      <c r="D37" s="103"/>
      <c r="E37" s="77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76"/>
      <c r="IF37" s="76"/>
      <c r="IG37" s="76"/>
      <c r="IH37" s="76"/>
      <c r="II37" s="76"/>
      <c r="IJ37" s="76"/>
      <c r="IK37" s="76"/>
      <c r="IL37" s="76"/>
      <c r="IM37" s="76"/>
      <c r="IN37" s="76"/>
      <c r="IO37" s="76"/>
      <c r="IP37" s="76"/>
    </row>
    <row r="38" spans="1:250" ht="25.5">
      <c r="A38" s="76"/>
      <c r="B38" s="95" t="s">
        <v>33</v>
      </c>
      <c r="C38" s="121"/>
      <c r="D38" s="96"/>
      <c r="E38" s="77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</row>
    <row r="39" spans="1:250" ht="4.5" customHeight="1">
      <c r="A39" s="76"/>
      <c r="B39" s="153"/>
      <c r="C39" s="160"/>
      <c r="D39" s="161"/>
      <c r="E39" s="77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  <c r="HW39" s="76"/>
      <c r="HX39" s="76"/>
      <c r="HY39" s="76"/>
      <c r="HZ39" s="76"/>
      <c r="IA39" s="76"/>
      <c r="IB39" s="76"/>
      <c r="IC39" s="76"/>
      <c r="ID39" s="76"/>
      <c r="IE39" s="76"/>
      <c r="IF39" s="76"/>
      <c r="IG39" s="76"/>
      <c r="IH39" s="76"/>
      <c r="II39" s="76"/>
      <c r="IJ39" s="76"/>
      <c r="IK39" s="76"/>
      <c r="IL39" s="76"/>
      <c r="IM39" s="76"/>
      <c r="IN39" s="76"/>
      <c r="IO39" s="76"/>
      <c r="IP39" s="76"/>
    </row>
    <row r="40" spans="1:250" ht="18.75" customHeight="1">
      <c r="A40" s="157" t="str">
        <f>'Anbieter A'!A40</f>
        <v>Informationssicherheit</v>
      </c>
      <c r="B40" s="159"/>
      <c r="C40" s="81" t="s">
        <v>51</v>
      </c>
      <c r="D40" s="81" t="s">
        <v>35</v>
      </c>
      <c r="E40" s="77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</row>
    <row r="41" spans="1:250">
      <c r="A41" s="76"/>
      <c r="B41" s="118" t="str">
        <f>'Anbieter A'!B41</f>
        <v>- Nachweis gemäss Art. 19 Abs. 1 (VAV-VBS) -&gt; (5 Punkte)</v>
      </c>
      <c r="C41" s="240">
        <f>Zusammenfassung!D31</f>
        <v>0.33333333333333331</v>
      </c>
      <c r="D41" s="231"/>
      <c r="E41" s="77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</row>
    <row r="42" spans="1:250">
      <c r="A42" s="76"/>
      <c r="B42" s="118" t="str">
        <f>'Anbieter A'!B42</f>
        <v>- Zertifikat ausserhalb Norm -&gt; (3 Punkte)</v>
      </c>
      <c r="C42" s="238"/>
      <c r="D42" s="220"/>
      <c r="E42" s="77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</row>
    <row r="43" spans="1:250">
      <c r="A43" s="76"/>
      <c r="B43" s="118" t="str">
        <f>'Anbieter A'!B43</f>
        <v>- Keine Angaben/Nachweise -&gt; (0 Punkte)</v>
      </c>
      <c r="C43" s="239"/>
      <c r="D43" s="221"/>
      <c r="E43" s="77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  <c r="IO43" s="76"/>
      <c r="IP43" s="76"/>
    </row>
    <row r="44" spans="1:250" ht="4.5" customHeight="1">
      <c r="A44" s="76"/>
      <c r="B44" s="119"/>
      <c r="C44" s="156"/>
      <c r="D44" s="154"/>
      <c r="E44" s="77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  <c r="IO44" s="76"/>
      <c r="IP44" s="76"/>
    </row>
    <row r="45" spans="1:250" ht="25.5">
      <c r="A45" s="76"/>
      <c r="B45" s="95" t="s">
        <v>33</v>
      </c>
      <c r="C45" s="156"/>
      <c r="D45" s="154"/>
      <c r="E45" s="77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  <c r="HX45" s="76"/>
      <c r="HY45" s="76"/>
      <c r="HZ45" s="76"/>
      <c r="IA45" s="76"/>
      <c r="IB45" s="76"/>
      <c r="IC45" s="76"/>
      <c r="ID45" s="76"/>
      <c r="IE45" s="76"/>
      <c r="IF45" s="76"/>
      <c r="IG45" s="76"/>
      <c r="IH45" s="76"/>
      <c r="II45" s="76"/>
      <c r="IJ45" s="76"/>
      <c r="IK45" s="76"/>
      <c r="IL45" s="76"/>
      <c r="IM45" s="76"/>
      <c r="IN45" s="76"/>
      <c r="IO45" s="76"/>
      <c r="IP45" s="76"/>
    </row>
    <row r="46" spans="1:250" ht="4.5" customHeight="1">
      <c r="A46" s="122"/>
      <c r="B46" s="98"/>
      <c r="C46" s="99"/>
      <c r="D46" s="100"/>
      <c r="E46" s="77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  <c r="HW46" s="76"/>
      <c r="HX46" s="76"/>
      <c r="HY46" s="76"/>
      <c r="HZ46" s="76"/>
      <c r="IA46" s="76"/>
      <c r="IB46" s="76"/>
      <c r="IC46" s="76"/>
      <c r="ID46" s="76"/>
      <c r="IE46" s="76"/>
      <c r="IF46" s="76"/>
      <c r="IG46" s="76"/>
      <c r="IH46" s="76"/>
      <c r="II46" s="76"/>
      <c r="IJ46" s="76"/>
      <c r="IK46" s="76"/>
      <c r="IL46" s="76"/>
      <c r="IM46" s="76"/>
      <c r="IN46" s="76"/>
      <c r="IO46" s="76"/>
      <c r="IP46" s="76"/>
    </row>
    <row r="47" spans="1:250" ht="25.5" customHeight="1">
      <c r="A47" s="214" t="str">
        <f>'Anbieter A'!A47</f>
        <v xml:space="preserve">Art der Sicherstellung der Stellvertretung des Nachführungsgeometers, z. B. bei Ferien (gemäss Art. 5, KVAV)
</v>
      </c>
      <c r="B47" s="214"/>
      <c r="C47" s="91" t="s">
        <v>51</v>
      </c>
      <c r="D47" s="81" t="s">
        <v>35</v>
      </c>
    </row>
    <row r="48" spans="1:250">
      <c r="A48" s="123"/>
      <c r="B48" s="93" t="str">
        <f>'Anbieter A'!B48</f>
        <v>- Stellvertreter in der Firma -&gt; (5 Punkte)</v>
      </c>
      <c r="C48" s="225">
        <f>Zusammenfassung!D32</f>
        <v>0.33333333333333331</v>
      </c>
      <c r="D48" s="227"/>
    </row>
    <row r="49" spans="1:250">
      <c r="A49" s="123"/>
      <c r="B49" s="93" t="str">
        <f>'Anbieter A'!B49</f>
        <v>- Stellvertreter in einer anderen Firma -&gt; (3 Punkte)</v>
      </c>
      <c r="C49" s="226"/>
      <c r="D49" s="228"/>
    </row>
    <row r="50" spans="1:250" ht="4.5" customHeight="1">
      <c r="A50" s="123"/>
      <c r="B50" s="93"/>
      <c r="C50" s="93"/>
    </row>
    <row r="51" spans="1:250" ht="25.5">
      <c r="A51" s="123"/>
      <c r="B51" s="95" t="s">
        <v>33</v>
      </c>
      <c r="C51" s="95"/>
      <c r="D51" s="124"/>
    </row>
    <row r="52" spans="1:250" ht="6" customHeight="1">
      <c r="A52" s="104"/>
      <c r="B52" s="105"/>
      <c r="C52" s="93"/>
      <c r="D52" s="77"/>
      <c r="E52" s="77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  <c r="IO52" s="76"/>
      <c r="IP52" s="76"/>
    </row>
    <row r="53" spans="1:250" ht="18.95" customHeight="1">
      <c r="A53" s="78" t="str">
        <f>'Anbieter A'!A53</f>
        <v>Erfahrung in der Nachführung der amtlichen Vermessung</v>
      </c>
      <c r="B53" s="108"/>
      <c r="C53" s="108"/>
      <c r="D53" s="79" t="s">
        <v>21</v>
      </c>
      <c r="E53" s="127">
        <f>ROUND((D55+D57)*C55+D64*C64,1)</f>
        <v>0</v>
      </c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  <c r="IO53" s="76"/>
      <c r="IP53" s="76"/>
    </row>
    <row r="54" spans="1:250" ht="18.95" customHeight="1">
      <c r="A54" s="80" t="str">
        <f>'Anbieter A'!A54</f>
        <v>Erfahrung des Büros in ähnlichen Gemeinden</v>
      </c>
      <c r="B54" s="76"/>
      <c r="C54" s="81" t="s">
        <v>51</v>
      </c>
      <c r="D54" s="81" t="s">
        <v>35</v>
      </c>
      <c r="E54" s="77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  <c r="IO54" s="76"/>
      <c r="IP54" s="76"/>
    </row>
    <row r="55" spans="1:250">
      <c r="A55" s="102"/>
      <c r="B55" s="109" t="str">
        <f>'Anbieter A'!B55</f>
        <v>- Nachführungsgeometer (0 - 5 Jahre) -&gt; (1.5 Punkte)</v>
      </c>
      <c r="C55" s="233">
        <f>Zusammenfassung!D35</f>
        <v>0.66666666666666663</v>
      </c>
      <c r="D55" s="215"/>
      <c r="E55" s="77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  <c r="IO55" s="76"/>
      <c r="IP55" s="76"/>
    </row>
    <row r="56" spans="1:250">
      <c r="A56" s="102"/>
      <c r="B56" s="109" t="str">
        <f>'Anbieter A'!B56</f>
        <v>- Nachführungsgeometer (6 und mehr Jahre) -&gt; (3 Punkte)</v>
      </c>
      <c r="C56" s="234"/>
      <c r="D56" s="216"/>
      <c r="E56" s="77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  <c r="IO56" s="76"/>
      <c r="IP56" s="76"/>
    </row>
    <row r="57" spans="1:250">
      <c r="A57" s="102"/>
      <c r="B57" s="109" t="str">
        <f>'Anbieter A'!B57</f>
        <v>- Sachbearbeiter (Ansprechperson) (0 - 5 Jahre) -&gt; (1 Punkt)</v>
      </c>
      <c r="C57" s="234"/>
      <c r="D57" s="215"/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</row>
    <row r="58" spans="1:250">
      <c r="A58" s="102"/>
      <c r="B58" s="109" t="str">
        <f>'Anbieter A'!B58</f>
        <v>- Sachbearbeiter (Ansprechperson) (6 und mehr Jahre) -&gt; (2 Punkte)</v>
      </c>
      <c r="C58" s="235"/>
      <c r="D58" s="216"/>
      <c r="E58" s="77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</row>
    <row r="59" spans="1:250" ht="4.5" customHeight="1">
      <c r="A59" s="102"/>
      <c r="B59" s="109"/>
      <c r="C59" s="109"/>
      <c r="D59" s="83"/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</row>
    <row r="60" spans="1:250" ht="25.5">
      <c r="A60" s="76"/>
      <c r="B60" s="95" t="s">
        <v>33</v>
      </c>
      <c r="C60" s="111"/>
      <c r="D60" s="96"/>
      <c r="E60" s="77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  <c r="IO60" s="76"/>
      <c r="IP60" s="76"/>
    </row>
    <row r="61" spans="1:250" ht="4.5" customHeight="1">
      <c r="A61" s="97"/>
      <c r="B61" s="112"/>
      <c r="C61" s="130"/>
      <c r="D61" s="100"/>
      <c r="E61" s="77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  <c r="IO61" s="76"/>
      <c r="IP61" s="76"/>
    </row>
    <row r="62" spans="1:250" ht="18.95" customHeight="1">
      <c r="A62" s="114" t="str">
        <f>'Anbieter A'!A62</f>
        <v>Führungserfahrung des Nachführungsgeometers</v>
      </c>
      <c r="B62" s="115"/>
      <c r="C62" s="81" t="s">
        <v>51</v>
      </c>
      <c r="D62" s="81" t="s">
        <v>35</v>
      </c>
      <c r="E62" s="77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</row>
    <row r="63" spans="1:250">
      <c r="A63" s="76"/>
      <c r="B63" s="116" t="str">
        <f>'Anbieter A'!B63</f>
        <v>Anzahl Jahre in einer leitenden Funktion (Projektleitung, Abteilungsleitung oder Geschäftsleitung)</v>
      </c>
      <c r="C63" s="116"/>
      <c r="D63" s="117"/>
      <c r="E63" s="77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</row>
    <row r="64" spans="1:250" ht="12.75" customHeight="1">
      <c r="A64" s="102"/>
      <c r="B64" s="93" t="str">
        <f>'Anbieter A'!B64</f>
        <v>- Mehr als 10 Jahre -&gt; (5 Punkte)</v>
      </c>
      <c r="C64" s="210">
        <f>Zusammenfassung!D36</f>
        <v>0.33333333333333331</v>
      </c>
      <c r="D64" s="231"/>
      <c r="E64" s="77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  <c r="EO64" s="76"/>
      <c r="EP64" s="76"/>
      <c r="EQ64" s="76"/>
      <c r="ER64" s="76"/>
      <c r="ES64" s="76"/>
      <c r="ET64" s="76"/>
      <c r="EU64" s="76"/>
      <c r="EV64" s="76"/>
      <c r="EW64" s="76"/>
      <c r="EX64" s="76"/>
      <c r="EY64" s="76"/>
      <c r="EZ64" s="76"/>
      <c r="FA64" s="76"/>
      <c r="FB64" s="76"/>
      <c r="FC64" s="76"/>
      <c r="FD64" s="76"/>
      <c r="FE64" s="76"/>
      <c r="FF64" s="76"/>
      <c r="FG64" s="76"/>
      <c r="FH64" s="76"/>
      <c r="FI64" s="76"/>
      <c r="FJ64" s="76"/>
      <c r="FK64" s="76"/>
      <c r="FL64" s="76"/>
      <c r="FM64" s="76"/>
      <c r="FN64" s="76"/>
      <c r="FO64" s="76"/>
      <c r="FP64" s="76"/>
      <c r="FQ64" s="76"/>
      <c r="FR64" s="76"/>
      <c r="FS64" s="76"/>
      <c r="FT64" s="76"/>
      <c r="FU64" s="76"/>
      <c r="FV64" s="76"/>
      <c r="FW64" s="76"/>
      <c r="FX64" s="76"/>
      <c r="FY64" s="76"/>
      <c r="FZ64" s="76"/>
      <c r="GA64" s="76"/>
      <c r="GB64" s="76"/>
      <c r="GC64" s="76"/>
      <c r="GD64" s="76"/>
      <c r="GE64" s="76"/>
      <c r="GF64" s="76"/>
      <c r="GG64" s="76"/>
      <c r="GH64" s="76"/>
      <c r="GI64" s="76"/>
      <c r="GJ64" s="76"/>
      <c r="GK64" s="76"/>
      <c r="GL64" s="76"/>
      <c r="GM64" s="76"/>
      <c r="GN64" s="76"/>
      <c r="GO64" s="76"/>
      <c r="GP64" s="76"/>
      <c r="GQ64" s="76"/>
      <c r="GR64" s="76"/>
      <c r="GS64" s="76"/>
      <c r="GT64" s="76"/>
      <c r="GU64" s="76"/>
      <c r="GV64" s="76"/>
      <c r="GW64" s="76"/>
      <c r="GX64" s="76"/>
      <c r="GY64" s="76"/>
      <c r="GZ64" s="76"/>
      <c r="HA64" s="76"/>
      <c r="HB64" s="76"/>
      <c r="HC64" s="76"/>
      <c r="HD64" s="76"/>
      <c r="HE64" s="76"/>
      <c r="HF64" s="76"/>
      <c r="HG64" s="76"/>
      <c r="HH64" s="76"/>
      <c r="HI64" s="76"/>
      <c r="HJ64" s="76"/>
      <c r="HK64" s="76"/>
      <c r="HL64" s="76"/>
      <c r="HM64" s="76"/>
      <c r="HN64" s="76"/>
      <c r="HO64" s="76"/>
      <c r="HP64" s="76"/>
      <c r="HQ64" s="76"/>
      <c r="HR64" s="76"/>
      <c r="HS64" s="76"/>
      <c r="HT64" s="76"/>
      <c r="HU64" s="76"/>
      <c r="HV64" s="76"/>
      <c r="HW64" s="76"/>
      <c r="HX64" s="76"/>
      <c r="HY64" s="76"/>
      <c r="HZ64" s="76"/>
      <c r="IA64" s="76"/>
      <c r="IB64" s="76"/>
      <c r="IC64" s="76"/>
      <c r="ID64" s="76"/>
      <c r="IE64" s="76"/>
      <c r="IF64" s="76"/>
      <c r="IG64" s="76"/>
      <c r="IH64" s="76"/>
      <c r="II64" s="76"/>
      <c r="IJ64" s="76"/>
      <c r="IK64" s="76"/>
      <c r="IL64" s="76"/>
      <c r="IM64" s="76"/>
      <c r="IN64" s="76"/>
      <c r="IO64" s="76"/>
      <c r="IP64" s="76"/>
    </row>
    <row r="65" spans="1:250" ht="12.75" customHeight="1">
      <c r="A65" s="102"/>
      <c r="B65" s="93" t="str">
        <f>'Anbieter A'!B65</f>
        <v>- 6 - 10 Jahre -&gt; (4 Punkte)</v>
      </c>
      <c r="C65" s="211"/>
      <c r="D65" s="220"/>
      <c r="E65" s="77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  <c r="EO65" s="76"/>
      <c r="EP65" s="76"/>
      <c r="EQ65" s="76"/>
      <c r="ER65" s="76"/>
      <c r="ES65" s="76"/>
      <c r="ET65" s="76"/>
      <c r="EU65" s="76"/>
      <c r="EV65" s="76"/>
      <c r="EW65" s="76"/>
      <c r="EX65" s="76"/>
      <c r="EY65" s="76"/>
      <c r="EZ65" s="76"/>
      <c r="FA65" s="76"/>
      <c r="FB65" s="76"/>
      <c r="FC65" s="76"/>
      <c r="FD65" s="76"/>
      <c r="FE65" s="76"/>
      <c r="FF65" s="76"/>
      <c r="FG65" s="76"/>
      <c r="FH65" s="76"/>
      <c r="FI65" s="76"/>
      <c r="FJ65" s="76"/>
      <c r="FK65" s="76"/>
      <c r="FL65" s="76"/>
      <c r="FM65" s="76"/>
      <c r="FN65" s="76"/>
      <c r="FO65" s="76"/>
      <c r="FP65" s="76"/>
      <c r="FQ65" s="76"/>
      <c r="FR65" s="76"/>
      <c r="FS65" s="76"/>
      <c r="FT65" s="76"/>
      <c r="FU65" s="76"/>
      <c r="FV65" s="76"/>
      <c r="FW65" s="76"/>
      <c r="FX65" s="76"/>
      <c r="FY65" s="76"/>
      <c r="FZ65" s="76"/>
      <c r="GA65" s="76"/>
      <c r="GB65" s="76"/>
      <c r="GC65" s="76"/>
      <c r="GD65" s="76"/>
      <c r="GE65" s="76"/>
      <c r="GF65" s="76"/>
      <c r="GG65" s="76"/>
      <c r="GH65" s="76"/>
      <c r="GI65" s="76"/>
      <c r="GJ65" s="76"/>
      <c r="GK65" s="76"/>
      <c r="GL65" s="76"/>
      <c r="GM65" s="76"/>
      <c r="GN65" s="76"/>
      <c r="GO65" s="76"/>
      <c r="GP65" s="76"/>
      <c r="GQ65" s="76"/>
      <c r="GR65" s="76"/>
      <c r="GS65" s="76"/>
      <c r="GT65" s="76"/>
      <c r="GU65" s="76"/>
      <c r="GV65" s="76"/>
      <c r="GW65" s="76"/>
      <c r="GX65" s="76"/>
      <c r="GY65" s="76"/>
      <c r="GZ65" s="76"/>
      <c r="HA65" s="76"/>
      <c r="HB65" s="76"/>
      <c r="HC65" s="76"/>
      <c r="HD65" s="76"/>
      <c r="HE65" s="76"/>
      <c r="HF65" s="76"/>
      <c r="HG65" s="76"/>
      <c r="HH65" s="76"/>
      <c r="HI65" s="76"/>
      <c r="HJ65" s="76"/>
      <c r="HK65" s="76"/>
      <c r="HL65" s="76"/>
      <c r="HM65" s="76"/>
      <c r="HN65" s="76"/>
      <c r="HO65" s="76"/>
      <c r="HP65" s="76"/>
      <c r="HQ65" s="76"/>
      <c r="HR65" s="76"/>
      <c r="HS65" s="76"/>
      <c r="HT65" s="76"/>
      <c r="HU65" s="76"/>
      <c r="HV65" s="76"/>
      <c r="HW65" s="76"/>
      <c r="HX65" s="76"/>
      <c r="HY65" s="76"/>
      <c r="HZ65" s="76"/>
      <c r="IA65" s="76"/>
      <c r="IB65" s="76"/>
      <c r="IC65" s="76"/>
      <c r="ID65" s="76"/>
      <c r="IE65" s="76"/>
      <c r="IF65" s="76"/>
      <c r="IG65" s="76"/>
      <c r="IH65" s="76"/>
      <c r="II65" s="76"/>
      <c r="IJ65" s="76"/>
      <c r="IK65" s="76"/>
      <c r="IL65" s="76"/>
      <c r="IM65" s="76"/>
      <c r="IN65" s="76"/>
      <c r="IO65" s="76"/>
      <c r="IP65" s="76"/>
    </row>
    <row r="66" spans="1:250" ht="12.75" customHeight="1">
      <c r="A66" s="102"/>
      <c r="B66" s="93" t="str">
        <f>'Anbieter A'!B66</f>
        <v>- 3 - 5 Jahre -&gt; (3 Punkte)</v>
      </c>
      <c r="C66" s="211"/>
      <c r="D66" s="220"/>
      <c r="E66" s="77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  <c r="EO66" s="76"/>
      <c r="EP66" s="76"/>
      <c r="EQ66" s="76"/>
      <c r="ER66" s="76"/>
      <c r="ES66" s="76"/>
      <c r="ET66" s="76"/>
      <c r="EU66" s="76"/>
      <c r="EV66" s="76"/>
      <c r="EW66" s="76"/>
      <c r="EX66" s="76"/>
      <c r="EY66" s="76"/>
      <c r="EZ66" s="76"/>
      <c r="FA66" s="76"/>
      <c r="FB66" s="76"/>
      <c r="FC66" s="76"/>
      <c r="FD66" s="76"/>
      <c r="FE66" s="76"/>
      <c r="FF66" s="76"/>
      <c r="FG66" s="76"/>
      <c r="FH66" s="76"/>
      <c r="FI66" s="76"/>
      <c r="FJ66" s="76"/>
      <c r="FK66" s="76"/>
      <c r="FL66" s="76"/>
      <c r="FM66" s="76"/>
      <c r="FN66" s="76"/>
      <c r="FO66" s="76"/>
      <c r="FP66" s="76"/>
      <c r="FQ66" s="76"/>
      <c r="FR66" s="76"/>
      <c r="FS66" s="76"/>
      <c r="FT66" s="76"/>
      <c r="FU66" s="76"/>
      <c r="FV66" s="76"/>
      <c r="FW66" s="76"/>
      <c r="FX66" s="76"/>
      <c r="FY66" s="76"/>
      <c r="FZ66" s="76"/>
      <c r="GA66" s="76"/>
      <c r="GB66" s="76"/>
      <c r="GC66" s="76"/>
      <c r="GD66" s="76"/>
      <c r="GE66" s="76"/>
      <c r="GF66" s="76"/>
      <c r="GG66" s="76"/>
      <c r="GH66" s="76"/>
      <c r="GI66" s="76"/>
      <c r="GJ66" s="76"/>
      <c r="GK66" s="76"/>
      <c r="GL66" s="76"/>
      <c r="GM66" s="76"/>
      <c r="GN66" s="76"/>
      <c r="GO66" s="76"/>
      <c r="GP66" s="76"/>
      <c r="GQ66" s="76"/>
      <c r="GR66" s="76"/>
      <c r="GS66" s="76"/>
      <c r="GT66" s="76"/>
      <c r="GU66" s="76"/>
      <c r="GV66" s="76"/>
      <c r="GW66" s="76"/>
      <c r="GX66" s="76"/>
      <c r="GY66" s="76"/>
      <c r="GZ66" s="76"/>
      <c r="HA66" s="76"/>
      <c r="HB66" s="76"/>
      <c r="HC66" s="76"/>
      <c r="HD66" s="76"/>
      <c r="HE66" s="76"/>
      <c r="HF66" s="76"/>
      <c r="HG66" s="76"/>
      <c r="HH66" s="76"/>
      <c r="HI66" s="76"/>
      <c r="HJ66" s="76"/>
      <c r="HK66" s="76"/>
      <c r="HL66" s="76"/>
      <c r="HM66" s="76"/>
      <c r="HN66" s="76"/>
      <c r="HO66" s="76"/>
      <c r="HP66" s="76"/>
      <c r="HQ66" s="76"/>
      <c r="HR66" s="76"/>
      <c r="HS66" s="76"/>
      <c r="HT66" s="76"/>
      <c r="HU66" s="76"/>
      <c r="HV66" s="76"/>
      <c r="HW66" s="76"/>
      <c r="HX66" s="76"/>
      <c r="HY66" s="76"/>
      <c r="HZ66" s="76"/>
      <c r="IA66" s="76"/>
      <c r="IB66" s="76"/>
      <c r="IC66" s="76"/>
      <c r="ID66" s="76"/>
      <c r="IE66" s="76"/>
      <c r="IF66" s="76"/>
      <c r="IG66" s="76"/>
      <c r="IH66" s="76"/>
      <c r="II66" s="76"/>
      <c r="IJ66" s="76"/>
      <c r="IK66" s="76"/>
      <c r="IL66" s="76"/>
      <c r="IM66" s="76"/>
      <c r="IN66" s="76"/>
      <c r="IO66" s="76"/>
      <c r="IP66" s="76"/>
    </row>
    <row r="67" spans="1:250" ht="12.75" customHeight="1">
      <c r="A67" s="102"/>
      <c r="B67" s="93" t="str">
        <f>'Anbieter A'!B67</f>
        <v>- 1 - 2 Jahre -&gt; (2 Punkt)</v>
      </c>
      <c r="C67" s="211"/>
      <c r="D67" s="220"/>
      <c r="E67" s="77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  <c r="EO67" s="76"/>
      <c r="EP67" s="76"/>
      <c r="EQ67" s="76"/>
      <c r="ER67" s="76"/>
      <c r="ES67" s="76"/>
      <c r="ET67" s="76"/>
      <c r="EU67" s="76"/>
      <c r="EV67" s="76"/>
      <c r="EW67" s="76"/>
      <c r="EX67" s="76"/>
      <c r="EY67" s="76"/>
      <c r="EZ67" s="76"/>
      <c r="FA67" s="76"/>
      <c r="FB67" s="76"/>
      <c r="FC67" s="76"/>
      <c r="FD67" s="76"/>
      <c r="FE67" s="76"/>
      <c r="FF67" s="76"/>
      <c r="FG67" s="76"/>
      <c r="FH67" s="76"/>
      <c r="FI67" s="76"/>
      <c r="FJ67" s="76"/>
      <c r="FK67" s="76"/>
      <c r="FL67" s="76"/>
      <c r="FM67" s="76"/>
      <c r="FN67" s="76"/>
      <c r="FO67" s="76"/>
      <c r="FP67" s="76"/>
      <c r="FQ67" s="76"/>
      <c r="FR67" s="76"/>
      <c r="FS67" s="76"/>
      <c r="FT67" s="76"/>
      <c r="FU67" s="76"/>
      <c r="FV67" s="76"/>
      <c r="FW67" s="76"/>
      <c r="FX67" s="76"/>
      <c r="FY67" s="76"/>
      <c r="FZ67" s="76"/>
      <c r="GA67" s="76"/>
      <c r="GB67" s="76"/>
      <c r="GC67" s="76"/>
      <c r="GD67" s="76"/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  <c r="HX67" s="76"/>
      <c r="HY67" s="76"/>
      <c r="HZ67" s="76"/>
      <c r="IA67" s="76"/>
      <c r="IB67" s="76"/>
      <c r="IC67" s="76"/>
      <c r="ID67" s="76"/>
      <c r="IE67" s="76"/>
      <c r="IF67" s="76"/>
      <c r="IG67" s="76"/>
      <c r="IH67" s="76"/>
      <c r="II67" s="76"/>
      <c r="IJ67" s="76"/>
      <c r="IK67" s="76"/>
      <c r="IL67" s="76"/>
      <c r="IM67" s="76"/>
      <c r="IN67" s="76"/>
      <c r="IO67" s="76"/>
      <c r="IP67" s="76"/>
    </row>
    <row r="68" spans="1:250" ht="12.75" customHeight="1">
      <c r="A68" s="102"/>
      <c r="B68" s="93" t="str">
        <f>'Anbieter A'!B68</f>
        <v>- &lt; 1 Jahr -&gt; (1 Punkte)</v>
      </c>
      <c r="C68" s="232"/>
      <c r="D68" s="221"/>
      <c r="E68" s="77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  <c r="ET68" s="76"/>
      <c r="EU68" s="76"/>
      <c r="EV68" s="76"/>
      <c r="EW68" s="76"/>
      <c r="EX68" s="76"/>
      <c r="EY68" s="76"/>
      <c r="EZ68" s="76"/>
      <c r="FA68" s="76"/>
      <c r="FB68" s="76"/>
      <c r="FC68" s="76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76"/>
      <c r="FO68" s="76"/>
      <c r="FP68" s="76"/>
      <c r="FQ68" s="76"/>
      <c r="FR68" s="76"/>
      <c r="FS68" s="76"/>
      <c r="FT68" s="76"/>
      <c r="FU68" s="76"/>
      <c r="FV68" s="76"/>
      <c r="FW68" s="76"/>
      <c r="FX68" s="76"/>
      <c r="FY68" s="76"/>
      <c r="FZ68" s="76"/>
      <c r="GA68" s="76"/>
      <c r="GB68" s="76"/>
      <c r="GC68" s="76"/>
      <c r="GD68" s="76"/>
      <c r="GE68" s="76"/>
      <c r="GF68" s="76"/>
      <c r="GG68" s="76"/>
      <c r="GH68" s="76"/>
      <c r="GI68" s="76"/>
      <c r="GJ68" s="76"/>
      <c r="GK68" s="76"/>
      <c r="GL68" s="76"/>
      <c r="GM68" s="76"/>
      <c r="GN68" s="76"/>
      <c r="GO68" s="76"/>
      <c r="GP68" s="76"/>
      <c r="GQ68" s="76"/>
      <c r="GR68" s="76"/>
      <c r="GS68" s="76"/>
      <c r="GT68" s="76"/>
      <c r="GU68" s="76"/>
      <c r="GV68" s="76"/>
      <c r="GW68" s="76"/>
      <c r="GX68" s="76"/>
      <c r="GY68" s="76"/>
      <c r="GZ68" s="76"/>
      <c r="HA68" s="76"/>
      <c r="HB68" s="76"/>
      <c r="HC68" s="76"/>
      <c r="HD68" s="76"/>
      <c r="HE68" s="76"/>
      <c r="HF68" s="76"/>
      <c r="HG68" s="76"/>
      <c r="HH68" s="76"/>
      <c r="HI68" s="76"/>
      <c r="HJ68" s="76"/>
      <c r="HK68" s="76"/>
      <c r="HL68" s="76"/>
      <c r="HM68" s="76"/>
      <c r="HN68" s="76"/>
      <c r="HO68" s="76"/>
      <c r="HP68" s="76"/>
      <c r="HQ68" s="76"/>
      <c r="HR68" s="76"/>
      <c r="HS68" s="76"/>
      <c r="HT68" s="76"/>
      <c r="HU68" s="76"/>
      <c r="HV68" s="76"/>
      <c r="HW68" s="76"/>
      <c r="HX68" s="76"/>
      <c r="HY68" s="76"/>
      <c r="HZ68" s="76"/>
      <c r="IA68" s="76"/>
      <c r="IB68" s="76"/>
      <c r="IC68" s="76"/>
      <c r="ID68" s="76"/>
      <c r="IE68" s="76"/>
      <c r="IF68" s="76"/>
      <c r="IG68" s="76"/>
      <c r="IH68" s="76"/>
      <c r="II68" s="76"/>
      <c r="IJ68" s="76"/>
      <c r="IK68" s="76"/>
      <c r="IL68" s="76"/>
      <c r="IM68" s="76"/>
      <c r="IN68" s="76"/>
      <c r="IO68" s="76"/>
      <c r="IP68" s="76"/>
    </row>
    <row r="69" spans="1:250" ht="4.5" customHeight="1">
      <c r="A69" s="102"/>
      <c r="B69" s="93"/>
      <c r="C69" s="93"/>
      <c r="D69" s="117"/>
      <c r="E69" s="77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76"/>
      <c r="EQ69" s="76"/>
      <c r="ER69" s="76"/>
      <c r="ES69" s="76"/>
      <c r="ET69" s="76"/>
      <c r="EU69" s="76"/>
      <c r="EV69" s="76"/>
      <c r="EW69" s="76"/>
      <c r="EX69" s="76"/>
      <c r="EY69" s="76"/>
      <c r="EZ69" s="76"/>
      <c r="FA69" s="76"/>
      <c r="FB69" s="76"/>
      <c r="FC69" s="76"/>
      <c r="FD69" s="76"/>
      <c r="FE69" s="76"/>
      <c r="FF69" s="76"/>
      <c r="FG69" s="76"/>
      <c r="FH69" s="76"/>
      <c r="FI69" s="76"/>
      <c r="FJ69" s="76"/>
      <c r="FK69" s="76"/>
      <c r="FL69" s="76"/>
      <c r="FM69" s="76"/>
      <c r="FN69" s="76"/>
      <c r="FO69" s="76"/>
      <c r="FP69" s="76"/>
      <c r="FQ69" s="76"/>
      <c r="FR69" s="76"/>
      <c r="FS69" s="76"/>
      <c r="FT69" s="76"/>
      <c r="FU69" s="76"/>
      <c r="FV69" s="76"/>
      <c r="FW69" s="76"/>
      <c r="FX69" s="76"/>
      <c r="FY69" s="76"/>
      <c r="FZ69" s="76"/>
      <c r="GA69" s="76"/>
      <c r="GB69" s="76"/>
      <c r="GC69" s="76"/>
      <c r="GD69" s="76"/>
      <c r="GE69" s="76"/>
      <c r="GF69" s="76"/>
      <c r="GG69" s="76"/>
      <c r="GH69" s="76"/>
      <c r="GI69" s="76"/>
      <c r="GJ69" s="76"/>
      <c r="GK69" s="76"/>
      <c r="GL69" s="76"/>
      <c r="GM69" s="76"/>
      <c r="GN69" s="76"/>
      <c r="GO69" s="76"/>
      <c r="GP69" s="76"/>
      <c r="GQ69" s="76"/>
      <c r="GR69" s="76"/>
      <c r="GS69" s="76"/>
      <c r="GT69" s="76"/>
      <c r="GU69" s="76"/>
      <c r="GV69" s="76"/>
      <c r="GW69" s="76"/>
      <c r="GX69" s="76"/>
      <c r="GY69" s="76"/>
      <c r="GZ69" s="76"/>
      <c r="HA69" s="76"/>
      <c r="HB69" s="76"/>
      <c r="HC69" s="76"/>
      <c r="HD69" s="76"/>
      <c r="HE69" s="76"/>
      <c r="HF69" s="76"/>
      <c r="HG69" s="76"/>
      <c r="HH69" s="76"/>
      <c r="HI69" s="76"/>
      <c r="HJ69" s="76"/>
      <c r="HK69" s="76"/>
      <c r="HL69" s="76"/>
      <c r="HM69" s="76"/>
      <c r="HN69" s="76"/>
      <c r="HO69" s="76"/>
      <c r="HP69" s="76"/>
      <c r="HQ69" s="76"/>
      <c r="HR69" s="76"/>
      <c r="HS69" s="76"/>
      <c r="HT69" s="76"/>
      <c r="HU69" s="76"/>
      <c r="HV69" s="76"/>
      <c r="HW69" s="76"/>
      <c r="HX69" s="76"/>
      <c r="HY69" s="76"/>
      <c r="HZ69" s="76"/>
      <c r="IA69" s="76"/>
      <c r="IB69" s="76"/>
      <c r="IC69" s="76"/>
      <c r="ID69" s="76"/>
      <c r="IE69" s="76"/>
      <c r="IF69" s="76"/>
      <c r="IG69" s="76"/>
      <c r="IH69" s="76"/>
      <c r="II69" s="76"/>
      <c r="IJ69" s="76"/>
      <c r="IK69" s="76"/>
      <c r="IL69" s="76"/>
      <c r="IM69" s="76"/>
      <c r="IN69" s="76"/>
      <c r="IO69" s="76"/>
      <c r="IP69" s="76"/>
    </row>
    <row r="70" spans="1:250" ht="25.5">
      <c r="A70" s="102"/>
      <c r="B70" s="95" t="s">
        <v>33</v>
      </c>
      <c r="C70" s="107"/>
      <c r="D70" s="107"/>
      <c r="E70" s="77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6"/>
      <c r="GB70" s="76"/>
      <c r="GC70" s="76"/>
      <c r="GD70" s="76"/>
      <c r="GE70" s="76"/>
      <c r="GF70" s="76"/>
      <c r="GG70" s="76"/>
      <c r="GH70" s="76"/>
      <c r="GI70" s="76"/>
      <c r="GJ70" s="76"/>
      <c r="GK70" s="76"/>
      <c r="GL70" s="76"/>
      <c r="GM70" s="76"/>
      <c r="GN70" s="76"/>
      <c r="GO70" s="76"/>
      <c r="GP70" s="76"/>
      <c r="GQ70" s="76"/>
      <c r="GR70" s="76"/>
      <c r="GS70" s="76"/>
      <c r="GT70" s="76"/>
      <c r="GU70" s="76"/>
      <c r="GV70" s="76"/>
      <c r="GW70" s="76"/>
      <c r="GX70" s="76"/>
      <c r="GY70" s="76"/>
      <c r="GZ70" s="76"/>
      <c r="HA70" s="76"/>
      <c r="HB70" s="76"/>
      <c r="HC70" s="76"/>
      <c r="HD70" s="76"/>
      <c r="HE70" s="76"/>
      <c r="HF70" s="76"/>
      <c r="HG70" s="76"/>
      <c r="HH70" s="76"/>
      <c r="HI70" s="76"/>
      <c r="HJ70" s="76"/>
      <c r="HK70" s="76"/>
      <c r="HL70" s="76"/>
      <c r="HM70" s="76"/>
      <c r="HN70" s="76"/>
      <c r="HO70" s="76"/>
      <c r="HP70" s="76"/>
      <c r="HQ70" s="76"/>
      <c r="HR70" s="76"/>
      <c r="HS70" s="76"/>
      <c r="HT70" s="76"/>
      <c r="HU70" s="76"/>
      <c r="HV70" s="76"/>
      <c r="HW70" s="76"/>
      <c r="HX70" s="76"/>
      <c r="HY70" s="76"/>
      <c r="HZ70" s="76"/>
      <c r="IA70" s="76"/>
      <c r="IB70" s="76"/>
      <c r="IC70" s="76"/>
      <c r="ID70" s="76"/>
      <c r="IE70" s="76"/>
      <c r="IF70" s="76"/>
      <c r="IG70" s="76"/>
      <c r="IH70" s="76"/>
      <c r="II70" s="76"/>
      <c r="IJ70" s="76"/>
      <c r="IK70" s="76"/>
      <c r="IL70" s="76"/>
      <c r="IM70" s="76"/>
      <c r="IN70" s="76"/>
      <c r="IO70" s="76"/>
      <c r="IP70" s="76"/>
    </row>
    <row r="71" spans="1:250" ht="6" customHeight="1">
      <c r="A71" s="76"/>
      <c r="B71" s="102"/>
      <c r="C71" s="102"/>
      <c r="D71" s="76"/>
      <c r="E71" s="77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  <c r="EO71" s="76"/>
      <c r="EP71" s="76"/>
      <c r="EQ71" s="76"/>
      <c r="ER71" s="76"/>
      <c r="ES71" s="76"/>
      <c r="ET71" s="76"/>
      <c r="EU71" s="76"/>
      <c r="EV71" s="76"/>
      <c r="EW71" s="76"/>
      <c r="EX71" s="76"/>
      <c r="EY71" s="76"/>
      <c r="EZ71" s="76"/>
      <c r="FA71" s="76"/>
      <c r="FB71" s="76"/>
      <c r="FC71" s="76"/>
      <c r="FD71" s="76"/>
      <c r="FE71" s="76"/>
      <c r="FF71" s="76"/>
      <c r="FG71" s="76"/>
      <c r="FH71" s="76"/>
      <c r="FI71" s="76"/>
      <c r="FJ71" s="76"/>
      <c r="FK71" s="76"/>
      <c r="FL71" s="76"/>
      <c r="FM71" s="76"/>
      <c r="FN71" s="76"/>
      <c r="FO71" s="76"/>
      <c r="FP71" s="76"/>
      <c r="FQ71" s="76"/>
      <c r="FR71" s="76"/>
      <c r="FS71" s="76"/>
      <c r="FT71" s="76"/>
      <c r="FU71" s="76"/>
      <c r="FV71" s="76"/>
      <c r="FW71" s="76"/>
      <c r="FX71" s="76"/>
      <c r="FY71" s="76"/>
      <c r="FZ71" s="76"/>
      <c r="GA71" s="76"/>
      <c r="GB71" s="76"/>
      <c r="GC71" s="76"/>
      <c r="GD71" s="76"/>
      <c r="GE71" s="76"/>
      <c r="GF71" s="76"/>
      <c r="GG71" s="76"/>
      <c r="GH71" s="76"/>
      <c r="GI71" s="76"/>
      <c r="GJ71" s="76"/>
      <c r="GK71" s="76"/>
      <c r="GL71" s="76"/>
      <c r="GM71" s="76"/>
      <c r="GN71" s="76"/>
      <c r="GO71" s="76"/>
      <c r="GP71" s="76"/>
      <c r="GQ71" s="76"/>
      <c r="GR71" s="76"/>
      <c r="GS71" s="76"/>
      <c r="GT71" s="76"/>
      <c r="GU71" s="76"/>
      <c r="GV71" s="76"/>
      <c r="GW71" s="76"/>
      <c r="GX71" s="76"/>
      <c r="GY71" s="76"/>
      <c r="GZ71" s="76"/>
      <c r="HA71" s="76"/>
      <c r="HB71" s="76"/>
      <c r="HC71" s="76"/>
      <c r="HD71" s="76"/>
      <c r="HE71" s="76"/>
      <c r="HF71" s="76"/>
      <c r="HG71" s="76"/>
      <c r="HH71" s="76"/>
      <c r="HI71" s="76"/>
      <c r="HJ71" s="76"/>
      <c r="HK71" s="76"/>
      <c r="HL71" s="76"/>
      <c r="HM71" s="76"/>
      <c r="HN71" s="76"/>
      <c r="HO71" s="76"/>
      <c r="HP71" s="76"/>
      <c r="HQ71" s="76"/>
      <c r="HR71" s="76"/>
      <c r="HS71" s="76"/>
      <c r="HT71" s="76"/>
      <c r="HU71" s="76"/>
      <c r="HV71" s="76"/>
      <c r="HW71" s="76"/>
      <c r="HX71" s="76"/>
      <c r="HY71" s="76"/>
      <c r="HZ71" s="76"/>
      <c r="IA71" s="76"/>
      <c r="IB71" s="76"/>
      <c r="IC71" s="76"/>
      <c r="ID71" s="76"/>
      <c r="IE71" s="76"/>
      <c r="IF71" s="76"/>
      <c r="IG71" s="76"/>
      <c r="IH71" s="76"/>
      <c r="II71" s="76"/>
      <c r="IJ71" s="76"/>
      <c r="IK71" s="76"/>
      <c r="IL71" s="76"/>
      <c r="IM71" s="76"/>
      <c r="IN71" s="76"/>
      <c r="IO71" s="76"/>
      <c r="IP71" s="76"/>
    </row>
    <row r="72" spans="1:250" ht="18.75" customHeight="1">
      <c r="A72" s="78" t="str">
        <f>'Anbieter A'!A72</f>
        <v>Nachhaltigkeit</v>
      </c>
      <c r="B72" s="108"/>
      <c r="C72" s="108"/>
      <c r="D72" s="79" t="s">
        <v>21</v>
      </c>
      <c r="E72" s="127" t="e">
        <f>ROUND(D76*C74+D81*C81,1)</f>
        <v>#DIV/0!</v>
      </c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  <c r="EO72" s="76"/>
      <c r="EP72" s="76"/>
      <c r="EQ72" s="76"/>
      <c r="ER72" s="76"/>
      <c r="ES72" s="76"/>
      <c r="ET72" s="76"/>
      <c r="EU72" s="76"/>
      <c r="EV72" s="76"/>
      <c r="EW72" s="76"/>
      <c r="EX72" s="76"/>
      <c r="EY72" s="76"/>
      <c r="EZ72" s="76"/>
      <c r="FA72" s="76"/>
      <c r="FB72" s="76"/>
      <c r="FC72" s="76"/>
      <c r="FD72" s="76"/>
      <c r="FE72" s="76"/>
      <c r="FF72" s="76"/>
      <c r="FG72" s="76"/>
      <c r="FH72" s="76"/>
      <c r="FI72" s="76"/>
      <c r="FJ72" s="76"/>
      <c r="FK72" s="76"/>
      <c r="FL72" s="76"/>
      <c r="FM72" s="76"/>
      <c r="FN72" s="76"/>
      <c r="FO72" s="76"/>
      <c r="FP72" s="76"/>
      <c r="FQ72" s="76"/>
      <c r="FR72" s="76"/>
      <c r="FS72" s="76"/>
      <c r="FT72" s="76"/>
      <c r="FU72" s="76"/>
      <c r="FV72" s="76"/>
      <c r="FW72" s="76"/>
      <c r="FX72" s="76"/>
      <c r="FY72" s="76"/>
      <c r="FZ72" s="76"/>
      <c r="GA72" s="76"/>
      <c r="GB72" s="76"/>
      <c r="GC72" s="76"/>
      <c r="GD72" s="76"/>
      <c r="GE72" s="76"/>
      <c r="GF72" s="76"/>
      <c r="GG72" s="76"/>
      <c r="GH72" s="76"/>
      <c r="GI72" s="76"/>
      <c r="GJ72" s="76"/>
      <c r="GK72" s="76"/>
      <c r="GL72" s="76"/>
      <c r="GM72" s="76"/>
      <c r="GN72" s="76"/>
      <c r="GO72" s="76"/>
      <c r="GP72" s="76"/>
      <c r="GQ72" s="76"/>
      <c r="GR72" s="76"/>
      <c r="GS72" s="76"/>
      <c r="GT72" s="76"/>
      <c r="GU72" s="76"/>
      <c r="GV72" s="76"/>
      <c r="GW72" s="76"/>
      <c r="GX72" s="76"/>
      <c r="GY72" s="76"/>
      <c r="GZ72" s="76"/>
      <c r="HA72" s="76"/>
      <c r="HB72" s="76"/>
      <c r="HC72" s="76"/>
      <c r="HD72" s="76"/>
      <c r="HE72" s="76"/>
      <c r="HF72" s="76"/>
      <c r="HG72" s="76"/>
      <c r="HH72" s="76"/>
      <c r="HI72" s="76"/>
      <c r="HJ72" s="76"/>
      <c r="HK72" s="76"/>
      <c r="HL72" s="76"/>
      <c r="HM72" s="76"/>
      <c r="HN72" s="76"/>
      <c r="HO72" s="76"/>
      <c r="HP72" s="76"/>
      <c r="HQ72" s="76"/>
      <c r="HR72" s="76"/>
      <c r="HS72" s="76"/>
      <c r="HT72" s="76"/>
      <c r="HU72" s="76"/>
      <c r="HV72" s="76"/>
      <c r="HW72" s="76"/>
      <c r="HX72" s="76"/>
      <c r="HY72" s="76"/>
      <c r="HZ72" s="76"/>
      <c r="IA72" s="76"/>
      <c r="IB72" s="76"/>
      <c r="IC72" s="76"/>
      <c r="ID72" s="76"/>
      <c r="IE72" s="76"/>
      <c r="IF72" s="76"/>
      <c r="IG72" s="76"/>
      <c r="IH72" s="76"/>
      <c r="II72" s="76"/>
      <c r="IJ72" s="76"/>
      <c r="IK72" s="76"/>
      <c r="IL72" s="76"/>
      <c r="IM72" s="76"/>
      <c r="IN72" s="76"/>
      <c r="IO72" s="76"/>
      <c r="IP72" s="76"/>
    </row>
    <row r="73" spans="1:250" ht="18.95" customHeight="1">
      <c r="A73" s="80" t="str">
        <f>'Anbieter A'!A73</f>
        <v xml:space="preserve">Soziale Nachhaltigkeit, Ausbildung Lernende
</v>
      </c>
      <c r="B73" s="76"/>
      <c r="C73" s="81" t="s">
        <v>51</v>
      </c>
      <c r="D73" s="81"/>
      <c r="E73" s="77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  <c r="EO73" s="76"/>
      <c r="EP73" s="76"/>
      <c r="EQ73" s="76"/>
      <c r="ER73" s="76"/>
      <c r="ES73" s="76"/>
      <c r="ET73" s="76"/>
      <c r="EU73" s="76"/>
      <c r="EV73" s="76"/>
      <c r="EW73" s="76"/>
      <c r="EX73" s="76"/>
      <c r="EY73" s="76"/>
      <c r="EZ73" s="76"/>
      <c r="FA73" s="76"/>
      <c r="FB73" s="76"/>
      <c r="FC73" s="76"/>
      <c r="FD73" s="76"/>
      <c r="FE73" s="76"/>
      <c r="FF73" s="76"/>
      <c r="FG73" s="76"/>
      <c r="FH73" s="76"/>
      <c r="FI73" s="76"/>
      <c r="FJ73" s="76"/>
      <c r="FK73" s="76"/>
      <c r="FL73" s="76"/>
      <c r="FM73" s="76"/>
      <c r="FN73" s="76"/>
      <c r="FO73" s="76"/>
      <c r="FP73" s="76"/>
      <c r="FQ73" s="76"/>
      <c r="FR73" s="76"/>
      <c r="FS73" s="76"/>
      <c r="FT73" s="76"/>
      <c r="FU73" s="76"/>
      <c r="FV73" s="76"/>
      <c r="FW73" s="76"/>
      <c r="FX73" s="76"/>
      <c r="FY73" s="76"/>
      <c r="FZ73" s="76"/>
      <c r="GA73" s="76"/>
      <c r="GB73" s="76"/>
      <c r="GC73" s="76"/>
      <c r="GD73" s="76"/>
      <c r="GE73" s="76"/>
      <c r="GF73" s="76"/>
      <c r="GG73" s="76"/>
      <c r="GH73" s="76"/>
      <c r="GI73" s="76"/>
      <c r="GJ73" s="76"/>
      <c r="GK73" s="76"/>
      <c r="GL73" s="76"/>
      <c r="GM73" s="76"/>
      <c r="GN73" s="76"/>
      <c r="GO73" s="76"/>
      <c r="GP73" s="76"/>
      <c r="GQ73" s="76"/>
      <c r="GR73" s="76"/>
      <c r="GS73" s="76"/>
      <c r="GT73" s="76"/>
      <c r="GU73" s="76"/>
      <c r="GV73" s="76"/>
      <c r="GW73" s="76"/>
      <c r="GX73" s="76"/>
      <c r="GY73" s="76"/>
      <c r="GZ73" s="76"/>
      <c r="HA73" s="76"/>
      <c r="HB73" s="76"/>
      <c r="HC73" s="76"/>
      <c r="HD73" s="76"/>
      <c r="HE73" s="76"/>
      <c r="HF73" s="76"/>
      <c r="HG73" s="76"/>
      <c r="HH73" s="76"/>
      <c r="HI73" s="76"/>
      <c r="HJ73" s="76"/>
      <c r="HK73" s="76"/>
      <c r="HL73" s="76"/>
      <c r="HM73" s="76"/>
      <c r="HN73" s="76"/>
      <c r="HO73" s="76"/>
      <c r="HP73" s="76"/>
      <c r="HQ73" s="76"/>
      <c r="HR73" s="76"/>
      <c r="HS73" s="76"/>
      <c r="HT73" s="76"/>
      <c r="HU73" s="76"/>
      <c r="HV73" s="76"/>
      <c r="HW73" s="76"/>
      <c r="HX73" s="76"/>
      <c r="HY73" s="76"/>
      <c r="HZ73" s="76"/>
      <c r="IA73" s="76"/>
      <c r="IB73" s="76"/>
      <c r="IC73" s="76"/>
      <c r="ID73" s="76"/>
      <c r="IE73" s="76"/>
      <c r="IF73" s="76"/>
      <c r="IG73" s="76"/>
      <c r="IH73" s="76"/>
      <c r="II73" s="76"/>
      <c r="IJ73" s="76"/>
      <c r="IK73" s="76"/>
      <c r="IL73" s="76"/>
      <c r="IM73" s="76"/>
      <c r="IN73" s="76"/>
      <c r="IO73" s="76"/>
      <c r="IP73" s="76"/>
    </row>
    <row r="74" spans="1:250">
      <c r="A74" s="102"/>
      <c r="B74" s="118" t="str">
        <f>'Anbieter A'!B74</f>
        <v>- Anzahl Vollzeitstellen (inkl. Lernende) im Bereich amtliche Vermessung</v>
      </c>
      <c r="C74" s="222">
        <f>Zusammenfassung!D40</f>
        <v>0.66666666666666663</v>
      </c>
      <c r="D74" s="152"/>
      <c r="E74" s="77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  <c r="EO74" s="76"/>
      <c r="EP74" s="76"/>
      <c r="EQ74" s="76"/>
      <c r="ER74" s="76"/>
      <c r="ES74" s="76"/>
      <c r="ET74" s="76"/>
      <c r="EU74" s="76"/>
      <c r="EV74" s="76"/>
      <c r="EW74" s="76"/>
      <c r="EX74" s="76"/>
      <c r="EY74" s="76"/>
      <c r="EZ74" s="76"/>
      <c r="FA74" s="76"/>
      <c r="FB74" s="76"/>
      <c r="FC74" s="76"/>
      <c r="FD74" s="76"/>
      <c r="FE74" s="76"/>
      <c r="FF74" s="76"/>
      <c r="FG74" s="76"/>
      <c r="FH74" s="76"/>
      <c r="FI74" s="76"/>
      <c r="FJ74" s="76"/>
      <c r="FK74" s="76"/>
      <c r="FL74" s="76"/>
      <c r="FM74" s="76"/>
      <c r="FN74" s="76"/>
      <c r="FO74" s="76"/>
      <c r="FP74" s="76"/>
      <c r="FQ74" s="76"/>
      <c r="FR74" s="76"/>
      <c r="FS74" s="76"/>
      <c r="FT74" s="76"/>
      <c r="FU74" s="76"/>
      <c r="FV74" s="76"/>
      <c r="FW74" s="76"/>
      <c r="FX74" s="76"/>
      <c r="FY74" s="76"/>
      <c r="FZ74" s="76"/>
      <c r="GA74" s="76"/>
      <c r="GB74" s="76"/>
      <c r="GC74" s="76"/>
      <c r="GD74" s="76"/>
      <c r="GE74" s="76"/>
      <c r="GF74" s="76"/>
      <c r="GG74" s="76"/>
      <c r="GH74" s="76"/>
      <c r="GI74" s="76"/>
      <c r="GJ74" s="76"/>
      <c r="GK74" s="76"/>
      <c r="GL74" s="76"/>
      <c r="GM74" s="76"/>
      <c r="GN74" s="76"/>
      <c r="GO74" s="76"/>
      <c r="GP74" s="76"/>
      <c r="GQ74" s="76"/>
      <c r="GR74" s="76"/>
      <c r="GS74" s="76"/>
      <c r="GT74" s="76"/>
      <c r="GU74" s="76"/>
      <c r="GV74" s="76"/>
      <c r="GW74" s="76"/>
      <c r="GX74" s="76"/>
      <c r="GY74" s="76"/>
      <c r="GZ74" s="76"/>
      <c r="HA74" s="76"/>
      <c r="HB74" s="76"/>
      <c r="HC74" s="76"/>
      <c r="HD74" s="76"/>
      <c r="HE74" s="76"/>
      <c r="HF74" s="76"/>
      <c r="HG74" s="76"/>
      <c r="HH74" s="76"/>
      <c r="HI74" s="76"/>
      <c r="HJ74" s="76"/>
      <c r="HK74" s="76"/>
      <c r="HL74" s="76"/>
      <c r="HM74" s="76"/>
      <c r="HN74" s="76"/>
      <c r="HO74" s="76"/>
      <c r="HP74" s="76"/>
      <c r="HQ74" s="76"/>
      <c r="HR74" s="76"/>
      <c r="HS74" s="76"/>
      <c r="HT74" s="76"/>
      <c r="HU74" s="76"/>
      <c r="HV74" s="76"/>
      <c r="HW74" s="76"/>
      <c r="HX74" s="76"/>
      <c r="HY74" s="76"/>
      <c r="HZ74" s="76"/>
      <c r="IA74" s="76"/>
      <c r="IB74" s="76"/>
      <c r="IC74" s="76"/>
      <c r="ID74" s="76"/>
      <c r="IE74" s="76"/>
      <c r="IF74" s="76"/>
      <c r="IG74" s="76"/>
      <c r="IH74" s="76"/>
      <c r="II74" s="76"/>
      <c r="IJ74" s="76"/>
      <c r="IK74" s="76"/>
      <c r="IL74" s="76"/>
      <c r="IM74" s="76"/>
      <c r="IN74" s="76"/>
      <c r="IO74" s="76"/>
      <c r="IP74" s="76"/>
    </row>
    <row r="75" spans="1:250">
      <c r="A75" s="102"/>
      <c r="B75" s="129" t="str">
        <f>'Anbieter A'!B75</f>
        <v>- Davon Ausbildungsplätze für Lernende «GeomatikerIn EFZ (Schwerpunkt Vermessung)»</v>
      </c>
      <c r="C75" s="223"/>
      <c r="D75" s="152"/>
      <c r="E75" s="77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6"/>
      <c r="DE75" s="76"/>
      <c r="DF75" s="76"/>
      <c r="DG75" s="76"/>
      <c r="DH75" s="76"/>
      <c r="DI75" s="76"/>
      <c r="DJ75" s="76"/>
      <c r="DK75" s="76"/>
      <c r="DL75" s="76"/>
      <c r="DM75" s="76"/>
      <c r="DN75" s="76"/>
      <c r="DO75" s="76"/>
      <c r="DP75" s="76"/>
      <c r="DQ75" s="76"/>
      <c r="DR75" s="76"/>
      <c r="DS75" s="76"/>
      <c r="DT75" s="76"/>
      <c r="DU75" s="76"/>
      <c r="DV75" s="76"/>
      <c r="DW75" s="76"/>
      <c r="DX75" s="76"/>
      <c r="DY75" s="76"/>
      <c r="DZ75" s="76"/>
      <c r="EA75" s="76"/>
      <c r="EB75" s="76"/>
      <c r="EC75" s="76"/>
      <c r="ED75" s="76"/>
      <c r="EE75" s="76"/>
      <c r="EF75" s="76"/>
      <c r="EG75" s="76"/>
      <c r="EH75" s="76"/>
      <c r="EI75" s="76"/>
      <c r="EJ75" s="76"/>
      <c r="EK75" s="76"/>
      <c r="EL75" s="76"/>
      <c r="EM75" s="76"/>
      <c r="EN75" s="76"/>
      <c r="EO75" s="76"/>
      <c r="EP75" s="76"/>
      <c r="EQ75" s="76"/>
      <c r="ER75" s="76"/>
      <c r="ES75" s="76"/>
      <c r="ET75" s="76"/>
      <c r="EU75" s="76"/>
      <c r="EV75" s="76"/>
      <c r="EW75" s="76"/>
      <c r="EX75" s="76"/>
      <c r="EY75" s="76"/>
      <c r="EZ75" s="76"/>
      <c r="FA75" s="76"/>
      <c r="FB75" s="76"/>
      <c r="FC75" s="76"/>
      <c r="FD75" s="76"/>
      <c r="FE75" s="76"/>
      <c r="FF75" s="76"/>
      <c r="FG75" s="76"/>
      <c r="FH75" s="76"/>
      <c r="FI75" s="76"/>
      <c r="FJ75" s="76"/>
      <c r="FK75" s="76"/>
      <c r="FL75" s="76"/>
      <c r="FM75" s="76"/>
      <c r="FN75" s="76"/>
      <c r="FO75" s="76"/>
      <c r="FP75" s="76"/>
      <c r="FQ75" s="76"/>
      <c r="FR75" s="76"/>
      <c r="FS75" s="76"/>
      <c r="FT75" s="76"/>
      <c r="FU75" s="76"/>
      <c r="FV75" s="76"/>
      <c r="FW75" s="76"/>
      <c r="FX75" s="76"/>
      <c r="FY75" s="76"/>
      <c r="FZ75" s="76"/>
      <c r="GA75" s="76"/>
      <c r="GB75" s="76"/>
      <c r="GC75" s="76"/>
      <c r="GD75" s="76"/>
      <c r="GE75" s="76"/>
      <c r="GF75" s="76"/>
      <c r="GG75" s="76"/>
      <c r="GH75" s="76"/>
      <c r="GI75" s="76"/>
      <c r="GJ75" s="76"/>
      <c r="GK75" s="76"/>
      <c r="GL75" s="76"/>
      <c r="GM75" s="76"/>
      <c r="GN75" s="76"/>
      <c r="GO75" s="76"/>
      <c r="GP75" s="76"/>
      <c r="GQ75" s="76"/>
      <c r="GR75" s="76"/>
      <c r="GS75" s="76"/>
      <c r="GT75" s="76"/>
      <c r="GU75" s="76"/>
      <c r="GV75" s="76"/>
      <c r="GW75" s="76"/>
      <c r="GX75" s="76"/>
      <c r="GY75" s="76"/>
      <c r="GZ75" s="76"/>
      <c r="HA75" s="76"/>
      <c r="HB75" s="76"/>
      <c r="HC75" s="76"/>
      <c r="HD75" s="76"/>
      <c r="HE75" s="76"/>
      <c r="HF75" s="76"/>
      <c r="HG75" s="76"/>
      <c r="HH75" s="76"/>
      <c r="HI75" s="76"/>
      <c r="HJ75" s="76"/>
      <c r="HK75" s="76"/>
      <c r="HL75" s="76"/>
      <c r="HM75" s="76"/>
      <c r="HN75" s="76"/>
      <c r="HO75" s="76"/>
      <c r="HP75" s="76"/>
      <c r="HQ75" s="76"/>
      <c r="HR75" s="76"/>
      <c r="HS75" s="76"/>
      <c r="HT75" s="76"/>
      <c r="HU75" s="76"/>
      <c r="HV75" s="76"/>
      <c r="HW75" s="76"/>
      <c r="HX75" s="76"/>
      <c r="HY75" s="76"/>
      <c r="HZ75" s="76"/>
      <c r="IA75" s="76"/>
      <c r="IB75" s="76"/>
      <c r="IC75" s="76"/>
      <c r="ID75" s="76"/>
      <c r="IE75" s="76"/>
      <c r="IF75" s="76"/>
      <c r="IG75" s="76"/>
      <c r="IH75" s="76"/>
      <c r="II75" s="76"/>
      <c r="IJ75" s="76"/>
      <c r="IK75" s="76"/>
      <c r="IL75" s="76"/>
      <c r="IM75" s="76"/>
      <c r="IN75" s="76"/>
      <c r="IO75" s="76"/>
      <c r="IP75" s="76"/>
    </row>
    <row r="76" spans="1:250">
      <c r="A76" s="102"/>
      <c r="B76" s="129"/>
      <c r="C76" s="166" t="s">
        <v>95</v>
      </c>
      <c r="D76" s="164" t="e">
        <f>ROUND(IF((D75/D74)&lt;=0.4,12.5*(D75/D74),IF((D75/D74)&gt;0.4,5)),1)</f>
        <v>#DIV/0!</v>
      </c>
      <c r="E76" s="77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6"/>
      <c r="CG76" s="76"/>
      <c r="CH76" s="76"/>
      <c r="CI76" s="76"/>
      <c r="CJ76" s="76"/>
      <c r="CK76" s="76"/>
      <c r="CL76" s="76"/>
      <c r="CM76" s="76"/>
      <c r="CN76" s="76"/>
      <c r="CO76" s="76"/>
      <c r="CP76" s="76"/>
      <c r="CQ76" s="76"/>
      <c r="CR76" s="76"/>
      <c r="CS76" s="76"/>
      <c r="CT76" s="76"/>
      <c r="CU76" s="76"/>
      <c r="CV76" s="76"/>
      <c r="CW76" s="76"/>
      <c r="CX76" s="76"/>
      <c r="CY76" s="76"/>
      <c r="CZ76" s="76"/>
      <c r="DA76" s="76"/>
      <c r="DB76" s="76"/>
      <c r="DC76" s="76"/>
      <c r="DD76" s="76"/>
      <c r="DE76" s="76"/>
      <c r="DF76" s="76"/>
      <c r="DG76" s="76"/>
      <c r="DH76" s="76"/>
      <c r="DI76" s="76"/>
      <c r="DJ76" s="76"/>
      <c r="DK76" s="76"/>
      <c r="DL76" s="76"/>
      <c r="DM76" s="76"/>
      <c r="DN76" s="76"/>
      <c r="DO76" s="76"/>
      <c r="DP76" s="76"/>
      <c r="DQ76" s="76"/>
      <c r="DR76" s="76"/>
      <c r="DS76" s="76"/>
      <c r="DT76" s="76"/>
      <c r="DU76" s="76"/>
      <c r="DV76" s="76"/>
      <c r="DW76" s="76"/>
      <c r="DX76" s="76"/>
      <c r="DY76" s="76"/>
      <c r="DZ76" s="76"/>
      <c r="EA76" s="76"/>
      <c r="EB76" s="76"/>
      <c r="EC76" s="76"/>
      <c r="ED76" s="76"/>
      <c r="EE76" s="76"/>
      <c r="EF76" s="76"/>
      <c r="EG76" s="76"/>
      <c r="EH76" s="76"/>
      <c r="EI76" s="76"/>
      <c r="EJ76" s="76"/>
      <c r="EK76" s="76"/>
      <c r="EL76" s="76"/>
      <c r="EM76" s="76"/>
      <c r="EN76" s="76"/>
      <c r="EO76" s="76"/>
      <c r="EP76" s="76"/>
      <c r="EQ76" s="76"/>
      <c r="ER76" s="76"/>
      <c r="ES76" s="76"/>
      <c r="ET76" s="76"/>
      <c r="EU76" s="76"/>
      <c r="EV76" s="76"/>
      <c r="EW76" s="76"/>
      <c r="EX76" s="76"/>
      <c r="EY76" s="76"/>
      <c r="EZ76" s="76"/>
      <c r="FA76" s="76"/>
      <c r="FB76" s="76"/>
      <c r="FC76" s="76"/>
      <c r="FD76" s="76"/>
      <c r="FE76" s="76"/>
      <c r="FF76" s="76"/>
      <c r="FG76" s="76"/>
      <c r="FH76" s="76"/>
      <c r="FI76" s="76"/>
      <c r="FJ76" s="76"/>
      <c r="FK76" s="76"/>
      <c r="FL76" s="76"/>
      <c r="FM76" s="76"/>
      <c r="FN76" s="76"/>
      <c r="FO76" s="76"/>
      <c r="FP76" s="76"/>
      <c r="FQ76" s="76"/>
      <c r="FR76" s="76"/>
      <c r="FS76" s="76"/>
      <c r="FT76" s="76"/>
      <c r="FU76" s="76"/>
      <c r="FV76" s="76"/>
      <c r="FW76" s="76"/>
      <c r="FX76" s="76"/>
      <c r="FY76" s="76"/>
      <c r="FZ76" s="76"/>
      <c r="GA76" s="76"/>
      <c r="GB76" s="76"/>
      <c r="GC76" s="76"/>
      <c r="GD76" s="76"/>
      <c r="GE76" s="76"/>
      <c r="GF76" s="76"/>
      <c r="GG76" s="76"/>
      <c r="GH76" s="76"/>
      <c r="GI76" s="76"/>
      <c r="GJ76" s="76"/>
      <c r="GK76" s="76"/>
      <c r="GL76" s="76"/>
      <c r="GM76" s="76"/>
      <c r="GN76" s="76"/>
      <c r="GO76" s="76"/>
      <c r="GP76" s="76"/>
      <c r="GQ76" s="76"/>
      <c r="GR76" s="76"/>
      <c r="GS76" s="76"/>
      <c r="GT76" s="76"/>
      <c r="GU76" s="76"/>
      <c r="GV76" s="76"/>
      <c r="GW76" s="76"/>
      <c r="GX76" s="76"/>
      <c r="GY76" s="76"/>
      <c r="GZ76" s="76"/>
      <c r="HA76" s="76"/>
      <c r="HB76" s="76"/>
      <c r="HC76" s="76"/>
      <c r="HD76" s="76"/>
      <c r="HE76" s="76"/>
      <c r="HF76" s="76"/>
      <c r="HG76" s="76"/>
      <c r="HH76" s="76"/>
      <c r="HI76" s="76"/>
      <c r="HJ76" s="76"/>
      <c r="HK76" s="76"/>
      <c r="HL76" s="76"/>
      <c r="HM76" s="76"/>
      <c r="HN76" s="76"/>
      <c r="HO76" s="76"/>
      <c r="HP76" s="76"/>
      <c r="HQ76" s="76"/>
      <c r="HR76" s="76"/>
      <c r="HS76" s="76"/>
      <c r="HT76" s="76"/>
      <c r="HU76" s="76"/>
      <c r="HV76" s="76"/>
      <c r="HW76" s="76"/>
      <c r="HX76" s="76"/>
      <c r="HY76" s="76"/>
      <c r="HZ76" s="76"/>
      <c r="IA76" s="76"/>
      <c r="IB76" s="76"/>
      <c r="IC76" s="76"/>
      <c r="ID76" s="76"/>
      <c r="IE76" s="76"/>
      <c r="IF76" s="76"/>
      <c r="IG76" s="76"/>
      <c r="IH76" s="76"/>
      <c r="II76" s="76"/>
      <c r="IJ76" s="76"/>
      <c r="IK76" s="76"/>
      <c r="IL76" s="76"/>
      <c r="IM76" s="76"/>
      <c r="IN76" s="76"/>
      <c r="IO76" s="76"/>
      <c r="IP76" s="76"/>
    </row>
    <row r="77" spans="1:250" ht="4.5" customHeight="1">
      <c r="A77" s="102"/>
      <c r="B77" s="119"/>
      <c r="C77" s="119"/>
      <c r="D77" s="103"/>
      <c r="E77" s="77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6"/>
      <c r="CG77" s="76"/>
      <c r="CH77" s="76"/>
      <c r="CI77" s="76"/>
      <c r="CJ77" s="76"/>
      <c r="CK77" s="76"/>
      <c r="CL77" s="76"/>
      <c r="CM77" s="76"/>
      <c r="CN77" s="76"/>
      <c r="CO77" s="76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6"/>
      <c r="DE77" s="76"/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76"/>
      <c r="DR77" s="76"/>
      <c r="DS77" s="76"/>
      <c r="DT77" s="76"/>
      <c r="DU77" s="76"/>
      <c r="DV77" s="76"/>
      <c r="DW77" s="76"/>
      <c r="DX77" s="76"/>
      <c r="DY77" s="76"/>
      <c r="DZ77" s="76"/>
      <c r="EA77" s="76"/>
      <c r="EB77" s="76"/>
      <c r="EC77" s="76"/>
      <c r="ED77" s="76"/>
      <c r="EE77" s="76"/>
      <c r="EF77" s="76"/>
      <c r="EG77" s="76"/>
      <c r="EH77" s="76"/>
      <c r="EI77" s="76"/>
      <c r="EJ77" s="76"/>
      <c r="EK77" s="76"/>
      <c r="EL77" s="76"/>
      <c r="EM77" s="76"/>
      <c r="EN77" s="76"/>
      <c r="EO77" s="76"/>
      <c r="EP77" s="76"/>
      <c r="EQ77" s="76"/>
      <c r="ER77" s="76"/>
      <c r="ES77" s="76"/>
      <c r="ET77" s="76"/>
      <c r="EU77" s="76"/>
      <c r="EV77" s="76"/>
      <c r="EW77" s="76"/>
      <c r="EX77" s="76"/>
      <c r="EY77" s="76"/>
      <c r="EZ77" s="76"/>
      <c r="FA77" s="76"/>
      <c r="FB77" s="76"/>
      <c r="FC77" s="76"/>
      <c r="FD77" s="76"/>
      <c r="FE77" s="76"/>
      <c r="FF77" s="76"/>
      <c r="FG77" s="76"/>
      <c r="FH77" s="76"/>
      <c r="FI77" s="76"/>
      <c r="FJ77" s="76"/>
      <c r="FK77" s="76"/>
      <c r="FL77" s="76"/>
      <c r="FM77" s="76"/>
      <c r="FN77" s="76"/>
      <c r="FO77" s="76"/>
      <c r="FP77" s="76"/>
      <c r="FQ77" s="76"/>
      <c r="FR77" s="76"/>
      <c r="FS77" s="76"/>
      <c r="FT77" s="76"/>
      <c r="FU77" s="76"/>
      <c r="FV77" s="76"/>
      <c r="FW77" s="76"/>
      <c r="FX77" s="76"/>
      <c r="FY77" s="76"/>
      <c r="FZ77" s="76"/>
      <c r="GA77" s="76"/>
      <c r="GB77" s="76"/>
      <c r="GC77" s="76"/>
      <c r="GD77" s="76"/>
      <c r="GE77" s="76"/>
      <c r="GF77" s="76"/>
      <c r="GG77" s="76"/>
      <c r="GH77" s="76"/>
      <c r="GI77" s="76"/>
      <c r="GJ77" s="76"/>
      <c r="GK77" s="76"/>
      <c r="GL77" s="76"/>
      <c r="GM77" s="76"/>
      <c r="GN77" s="76"/>
      <c r="GO77" s="76"/>
      <c r="GP77" s="76"/>
      <c r="GQ77" s="76"/>
      <c r="GR77" s="76"/>
      <c r="GS77" s="76"/>
      <c r="GT77" s="76"/>
      <c r="GU77" s="76"/>
      <c r="GV77" s="76"/>
      <c r="GW77" s="76"/>
      <c r="GX77" s="76"/>
      <c r="GY77" s="76"/>
      <c r="GZ77" s="76"/>
      <c r="HA77" s="76"/>
      <c r="HB77" s="76"/>
      <c r="HC77" s="76"/>
      <c r="HD77" s="76"/>
      <c r="HE77" s="76"/>
      <c r="HF77" s="76"/>
      <c r="HG77" s="76"/>
      <c r="HH77" s="76"/>
      <c r="HI77" s="76"/>
      <c r="HJ77" s="76"/>
      <c r="HK77" s="76"/>
      <c r="HL77" s="76"/>
      <c r="HM77" s="76"/>
      <c r="HN77" s="76"/>
      <c r="HO77" s="76"/>
      <c r="HP77" s="76"/>
      <c r="HQ77" s="76"/>
      <c r="HR77" s="76"/>
      <c r="HS77" s="76"/>
      <c r="HT77" s="76"/>
      <c r="HU77" s="76"/>
      <c r="HV77" s="76"/>
      <c r="HW77" s="76"/>
      <c r="HX77" s="76"/>
      <c r="HY77" s="76"/>
      <c r="HZ77" s="76"/>
      <c r="IA77" s="76"/>
      <c r="IB77" s="76"/>
      <c r="IC77" s="76"/>
      <c r="ID77" s="76"/>
      <c r="IE77" s="76"/>
      <c r="IF77" s="76"/>
      <c r="IG77" s="76"/>
      <c r="IH77" s="76"/>
      <c r="II77" s="76"/>
      <c r="IJ77" s="76"/>
      <c r="IK77" s="76"/>
      <c r="IL77" s="76"/>
      <c r="IM77" s="76"/>
      <c r="IN77" s="76"/>
      <c r="IO77" s="76"/>
      <c r="IP77" s="76"/>
    </row>
    <row r="78" spans="1:250" ht="25.5">
      <c r="A78" s="76"/>
      <c r="B78" s="95" t="s">
        <v>33</v>
      </c>
      <c r="C78" s="121"/>
      <c r="D78" s="96"/>
      <c r="E78" s="77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6"/>
      <c r="CG78" s="76"/>
      <c r="CH78" s="76"/>
      <c r="CI78" s="76"/>
      <c r="CJ78" s="76"/>
      <c r="CK78" s="76"/>
      <c r="CL78" s="76"/>
      <c r="CM78" s="76"/>
      <c r="CN78" s="76"/>
      <c r="CO78" s="76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76"/>
      <c r="DQ78" s="76"/>
      <c r="DR78" s="76"/>
      <c r="DS78" s="76"/>
      <c r="DT78" s="76"/>
      <c r="DU78" s="76"/>
      <c r="DV78" s="76"/>
      <c r="DW78" s="76"/>
      <c r="DX78" s="76"/>
      <c r="DY78" s="76"/>
      <c r="DZ78" s="76"/>
      <c r="EA78" s="76"/>
      <c r="EB78" s="76"/>
      <c r="EC78" s="76"/>
      <c r="ED78" s="76"/>
      <c r="EE78" s="76"/>
      <c r="EF78" s="76"/>
      <c r="EG78" s="76"/>
      <c r="EH78" s="76"/>
      <c r="EI78" s="76"/>
      <c r="EJ78" s="76"/>
      <c r="EK78" s="76"/>
      <c r="EL78" s="76"/>
      <c r="EM78" s="76"/>
      <c r="EN78" s="76"/>
      <c r="EO78" s="76"/>
      <c r="EP78" s="76"/>
      <c r="EQ78" s="76"/>
      <c r="ER78" s="76"/>
      <c r="ES78" s="76"/>
      <c r="ET78" s="76"/>
      <c r="EU78" s="76"/>
      <c r="EV78" s="76"/>
      <c r="EW78" s="76"/>
      <c r="EX78" s="76"/>
      <c r="EY78" s="76"/>
      <c r="EZ78" s="76"/>
      <c r="FA78" s="76"/>
      <c r="FB78" s="76"/>
      <c r="FC78" s="76"/>
      <c r="FD78" s="76"/>
      <c r="FE78" s="76"/>
      <c r="FF78" s="76"/>
      <c r="FG78" s="76"/>
      <c r="FH78" s="76"/>
      <c r="FI78" s="76"/>
      <c r="FJ78" s="76"/>
      <c r="FK78" s="76"/>
      <c r="FL78" s="76"/>
      <c r="FM78" s="76"/>
      <c r="FN78" s="76"/>
      <c r="FO78" s="76"/>
      <c r="FP78" s="76"/>
      <c r="FQ78" s="76"/>
      <c r="FR78" s="76"/>
      <c r="FS78" s="76"/>
      <c r="FT78" s="76"/>
      <c r="FU78" s="76"/>
      <c r="FV78" s="76"/>
      <c r="FW78" s="76"/>
      <c r="FX78" s="76"/>
      <c r="FY78" s="76"/>
      <c r="FZ78" s="76"/>
      <c r="GA78" s="76"/>
      <c r="GB78" s="76"/>
      <c r="GC78" s="76"/>
      <c r="GD78" s="76"/>
      <c r="GE78" s="76"/>
      <c r="GF78" s="76"/>
      <c r="GG78" s="76"/>
      <c r="GH78" s="76"/>
      <c r="GI78" s="76"/>
      <c r="GJ78" s="76"/>
      <c r="GK78" s="76"/>
      <c r="GL78" s="76"/>
      <c r="GM78" s="76"/>
      <c r="GN78" s="76"/>
      <c r="GO78" s="76"/>
      <c r="GP78" s="76"/>
      <c r="GQ78" s="76"/>
      <c r="GR78" s="76"/>
      <c r="GS78" s="76"/>
      <c r="GT78" s="76"/>
      <c r="GU78" s="76"/>
      <c r="GV78" s="76"/>
      <c r="GW78" s="76"/>
      <c r="GX78" s="76"/>
      <c r="GY78" s="76"/>
      <c r="GZ78" s="76"/>
      <c r="HA78" s="76"/>
      <c r="HB78" s="76"/>
      <c r="HC78" s="76"/>
      <c r="HD78" s="76"/>
      <c r="HE78" s="76"/>
      <c r="HF78" s="76"/>
      <c r="HG78" s="76"/>
      <c r="HH78" s="76"/>
      <c r="HI78" s="76"/>
      <c r="HJ78" s="76"/>
      <c r="HK78" s="76"/>
      <c r="HL78" s="76"/>
      <c r="HM78" s="76"/>
      <c r="HN78" s="76"/>
      <c r="HO78" s="76"/>
      <c r="HP78" s="76"/>
      <c r="HQ78" s="76"/>
      <c r="HR78" s="76"/>
      <c r="HS78" s="76"/>
      <c r="HT78" s="76"/>
      <c r="HU78" s="76"/>
      <c r="HV78" s="76"/>
      <c r="HW78" s="76"/>
      <c r="HX78" s="76"/>
      <c r="HY78" s="76"/>
      <c r="HZ78" s="76"/>
      <c r="IA78" s="76"/>
      <c r="IB78" s="76"/>
      <c r="IC78" s="76"/>
      <c r="ID78" s="76"/>
      <c r="IE78" s="76"/>
      <c r="IF78" s="76"/>
      <c r="IG78" s="76"/>
      <c r="IH78" s="76"/>
      <c r="II78" s="76"/>
      <c r="IJ78" s="76"/>
      <c r="IK78" s="76"/>
      <c r="IL78" s="76"/>
      <c r="IM78" s="76"/>
      <c r="IN78" s="76"/>
      <c r="IO78" s="76"/>
      <c r="IP78" s="76"/>
    </row>
    <row r="79" spans="1:250" ht="4.5" customHeight="1">
      <c r="A79" s="122"/>
      <c r="B79" s="98"/>
      <c r="C79" s="99"/>
      <c r="D79" s="100"/>
      <c r="E79" s="77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6"/>
      <c r="DE79" s="76"/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6"/>
      <c r="DR79" s="76"/>
      <c r="DS79" s="76"/>
      <c r="DT79" s="76"/>
      <c r="DU79" s="76"/>
      <c r="DV79" s="76"/>
      <c r="DW79" s="76"/>
      <c r="DX79" s="76"/>
      <c r="DY79" s="76"/>
      <c r="DZ79" s="76"/>
      <c r="EA79" s="76"/>
      <c r="EB79" s="76"/>
      <c r="EC79" s="76"/>
      <c r="ED79" s="76"/>
      <c r="EE79" s="76"/>
      <c r="EF79" s="76"/>
      <c r="EG79" s="76"/>
      <c r="EH79" s="76"/>
      <c r="EI79" s="76"/>
      <c r="EJ79" s="76"/>
      <c r="EK79" s="76"/>
      <c r="EL79" s="76"/>
      <c r="EM79" s="76"/>
      <c r="EN79" s="76"/>
      <c r="EO79" s="76"/>
      <c r="EP79" s="76"/>
      <c r="EQ79" s="76"/>
      <c r="ER79" s="76"/>
      <c r="ES79" s="76"/>
      <c r="ET79" s="76"/>
      <c r="EU79" s="76"/>
      <c r="EV79" s="76"/>
      <c r="EW79" s="76"/>
      <c r="EX79" s="76"/>
      <c r="EY79" s="76"/>
      <c r="EZ79" s="76"/>
      <c r="FA79" s="76"/>
      <c r="FB79" s="76"/>
      <c r="FC79" s="76"/>
      <c r="FD79" s="76"/>
      <c r="FE79" s="76"/>
      <c r="FF79" s="76"/>
      <c r="FG79" s="76"/>
      <c r="FH79" s="76"/>
      <c r="FI79" s="76"/>
      <c r="FJ79" s="76"/>
      <c r="FK79" s="76"/>
      <c r="FL79" s="76"/>
      <c r="FM79" s="76"/>
      <c r="FN79" s="76"/>
      <c r="FO79" s="76"/>
      <c r="FP79" s="76"/>
      <c r="FQ79" s="76"/>
      <c r="FR79" s="76"/>
      <c r="FS79" s="76"/>
      <c r="FT79" s="76"/>
      <c r="FU79" s="76"/>
      <c r="FV79" s="76"/>
      <c r="FW79" s="76"/>
      <c r="FX79" s="76"/>
      <c r="FY79" s="76"/>
      <c r="FZ79" s="76"/>
      <c r="GA79" s="76"/>
      <c r="GB79" s="76"/>
      <c r="GC79" s="76"/>
      <c r="GD79" s="76"/>
      <c r="GE79" s="76"/>
      <c r="GF79" s="76"/>
      <c r="GG79" s="76"/>
      <c r="GH79" s="76"/>
      <c r="GI79" s="76"/>
      <c r="GJ79" s="76"/>
      <c r="GK79" s="76"/>
      <c r="GL79" s="76"/>
      <c r="GM79" s="76"/>
      <c r="GN79" s="76"/>
      <c r="GO79" s="76"/>
      <c r="GP79" s="76"/>
      <c r="GQ79" s="76"/>
      <c r="GR79" s="76"/>
      <c r="GS79" s="76"/>
      <c r="GT79" s="76"/>
      <c r="GU79" s="76"/>
      <c r="GV79" s="76"/>
      <c r="GW79" s="76"/>
      <c r="GX79" s="76"/>
      <c r="GY79" s="76"/>
      <c r="GZ79" s="76"/>
      <c r="HA79" s="76"/>
      <c r="HB79" s="76"/>
      <c r="HC79" s="76"/>
      <c r="HD79" s="76"/>
      <c r="HE79" s="76"/>
      <c r="HF79" s="76"/>
      <c r="HG79" s="76"/>
      <c r="HH79" s="76"/>
      <c r="HI79" s="76"/>
      <c r="HJ79" s="76"/>
      <c r="HK79" s="76"/>
      <c r="HL79" s="76"/>
      <c r="HM79" s="76"/>
      <c r="HN79" s="76"/>
      <c r="HO79" s="76"/>
      <c r="HP79" s="76"/>
      <c r="HQ79" s="76"/>
      <c r="HR79" s="76"/>
      <c r="HS79" s="76"/>
      <c r="HT79" s="76"/>
      <c r="HU79" s="76"/>
      <c r="HV79" s="76"/>
      <c r="HW79" s="76"/>
      <c r="HX79" s="76"/>
      <c r="HY79" s="76"/>
      <c r="HZ79" s="76"/>
      <c r="IA79" s="76"/>
      <c r="IB79" s="76"/>
      <c r="IC79" s="76"/>
      <c r="ID79" s="76"/>
      <c r="IE79" s="76"/>
      <c r="IF79" s="76"/>
      <c r="IG79" s="76"/>
      <c r="IH79" s="76"/>
      <c r="II79" s="76"/>
      <c r="IJ79" s="76"/>
      <c r="IK79" s="76"/>
      <c r="IL79" s="76"/>
      <c r="IM79" s="76"/>
      <c r="IN79" s="76"/>
      <c r="IO79" s="76"/>
      <c r="IP79" s="76"/>
    </row>
    <row r="80" spans="1:250" ht="25.5" customHeight="1">
      <c r="A80" s="80" t="str">
        <f>'Anbieter A'!A80</f>
        <v>Ökologie</v>
      </c>
      <c r="B80" s="80"/>
      <c r="C80" s="91" t="s">
        <v>51</v>
      </c>
      <c r="D80" s="81" t="s">
        <v>35</v>
      </c>
    </row>
    <row r="81" spans="1:4" ht="54" customHeight="1">
      <c r="A81" s="123"/>
      <c r="B81" s="102" t="str">
        <f>'Anbieter A'!B81</f>
        <v>- Fahrdistanz Gemeinde (Gemeindeverwaltung) -&gt; Bürostandort
   0 - 20 km                  (5 Punkte)
   21 - 40 km                (3 Punkt)
   Mehr als 40 km         (0 Punkte)</v>
      </c>
      <c r="C81" s="241">
        <f>Zusammenfassung!D41</f>
        <v>0.33333333333333331</v>
      </c>
      <c r="D81" s="165"/>
    </row>
    <row r="82" spans="1:4" ht="4.5" customHeight="1">
      <c r="A82" s="123"/>
      <c r="B82" s="93"/>
      <c r="C82" s="93"/>
    </row>
    <row r="83" spans="1:4" ht="25.5">
      <c r="A83" s="123"/>
      <c r="B83" s="95" t="s">
        <v>33</v>
      </c>
      <c r="C83" s="95"/>
      <c r="D83" s="124"/>
    </row>
    <row r="84" spans="1:4" ht="4.5" customHeight="1">
      <c r="A84" s="125"/>
      <c r="B84" s="98"/>
      <c r="C84" s="99"/>
      <c r="D84" s="125"/>
    </row>
    <row r="85" spans="1:4">
      <c r="C85" s="131"/>
    </row>
  </sheetData>
  <sheetProtection selectLockedCells="1"/>
  <mergeCells count="16">
    <mergeCell ref="C41:C43"/>
    <mergeCell ref="D41:D43"/>
    <mergeCell ref="C9:C10"/>
    <mergeCell ref="C20:C21"/>
    <mergeCell ref="C26:C28"/>
    <mergeCell ref="C34:C36"/>
    <mergeCell ref="D34:D36"/>
    <mergeCell ref="C64:C68"/>
    <mergeCell ref="D64:D68"/>
    <mergeCell ref="C74:C75"/>
    <mergeCell ref="A47:B47"/>
    <mergeCell ref="C48:C49"/>
    <mergeCell ref="D48:D49"/>
    <mergeCell ref="C55:C58"/>
    <mergeCell ref="D55:D56"/>
    <mergeCell ref="D57:D58"/>
  </mergeCells>
  <conditionalFormatting sqref="D9">
    <cfRule type="expression" dxfId="41" priority="64">
      <formula>SUM(D9:D10)&gt;5</formula>
    </cfRule>
    <cfRule type="cellIs" dxfId="40" priority="65" operator="greaterThan">
      <formula>3</formula>
    </cfRule>
  </conditionalFormatting>
  <conditionalFormatting sqref="D10">
    <cfRule type="expression" dxfId="39" priority="66">
      <formula>SUM(D9:D10)&gt;5</formula>
    </cfRule>
    <cfRule type="cellIs" dxfId="38" priority="67" operator="greaterThan">
      <formula>2</formula>
    </cfRule>
  </conditionalFormatting>
  <conditionalFormatting sqref="D15">
    <cfRule type="cellIs" dxfId="37" priority="29" operator="greaterThan">
      <formula>5</formula>
    </cfRule>
  </conditionalFormatting>
  <conditionalFormatting sqref="D20">
    <cfRule type="cellIs" dxfId="36" priority="21" operator="greaterThan">
      <formula>3</formula>
    </cfRule>
  </conditionalFormatting>
  <conditionalFormatting sqref="D21">
    <cfRule type="cellIs" dxfId="35" priority="20" operator="greaterThan">
      <formula>2</formula>
    </cfRule>
  </conditionalFormatting>
  <conditionalFormatting sqref="D26">
    <cfRule type="cellIs" dxfId="34" priority="19" operator="greaterThan">
      <formula>1</formula>
    </cfRule>
  </conditionalFormatting>
  <conditionalFormatting sqref="D27:D28">
    <cfRule type="cellIs" dxfId="33" priority="17" operator="greaterThan">
      <formula>2</formula>
    </cfRule>
  </conditionalFormatting>
  <conditionalFormatting sqref="D34:D36">
    <cfRule type="cellIs" dxfId="32" priority="15" operator="greaterThan">
      <formula>5</formula>
    </cfRule>
  </conditionalFormatting>
  <conditionalFormatting sqref="D41:D43">
    <cfRule type="cellIs" dxfId="31" priority="13" operator="greaterThan">
      <formula>5</formula>
    </cfRule>
  </conditionalFormatting>
  <conditionalFormatting sqref="D48:D49">
    <cfRule type="cellIs" dxfId="30" priority="14" operator="greaterThan">
      <formula>5</formula>
    </cfRule>
  </conditionalFormatting>
  <conditionalFormatting sqref="D55">
    <cfRule type="cellIs" dxfId="29" priority="27" operator="greaterThan">
      <formula>3</formula>
    </cfRule>
  </conditionalFormatting>
  <conditionalFormatting sqref="D57">
    <cfRule type="cellIs" dxfId="28" priority="26" operator="greaterThan">
      <formula>2</formula>
    </cfRule>
  </conditionalFormatting>
  <conditionalFormatting sqref="D64:D68">
    <cfRule type="cellIs" dxfId="27" priority="25" operator="greaterThan">
      <formula>5</formula>
    </cfRule>
  </conditionalFormatting>
  <conditionalFormatting sqref="D76">
    <cfRule type="cellIs" dxfId="26" priority="10" operator="greaterThan">
      <formula>5</formula>
    </cfRule>
  </conditionalFormatting>
  <conditionalFormatting sqref="D81">
    <cfRule type="cellIs" dxfId="21" priority="23" operator="greaterThan">
      <formula>5</formula>
    </cfRule>
  </conditionalFormatting>
  <conditionalFormatting sqref="E7">
    <cfRule type="cellIs" dxfId="25" priority="30" operator="greaterThan">
      <formula>5</formula>
    </cfRule>
  </conditionalFormatting>
  <conditionalFormatting sqref="E32">
    <cfRule type="cellIs" dxfId="24" priority="16" operator="greaterThan">
      <formula>5</formula>
    </cfRule>
  </conditionalFormatting>
  <conditionalFormatting sqref="E53">
    <cfRule type="cellIs" dxfId="23" priority="28" operator="greaterThan">
      <formula>5</formula>
    </cfRule>
  </conditionalFormatting>
  <conditionalFormatting sqref="E72">
    <cfRule type="cellIs" dxfId="22" priority="24" operator="greaterThan">
      <formula>5</formula>
    </cfRule>
  </conditionalFormatting>
  <pageMargins left="0.78740157480314965" right="0.78740157480314965" top="0.78740157480314965" bottom="0.55118110236220474" header="0.51181102362204722" footer="0.19685039370078741"/>
  <pageSetup paperSize="9" scale="67" firstPageNumber="0" fitToHeight="0" orientation="portrait" r:id="rId1"/>
  <headerFooter alignWithMargins="0">
    <oddFooter>&amp;R&amp;7&amp;P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Zusammenfassung</vt:lpstr>
      <vt:lpstr>Anbieter A</vt:lpstr>
      <vt:lpstr>Anbieter B</vt:lpstr>
      <vt:lpstr>Anbieter C</vt:lpstr>
      <vt:lpstr>Anbieter D</vt:lpstr>
      <vt:lpstr>Anbieter E</vt:lpstr>
      <vt:lpstr>Zusammenfassung!Druckbereich</vt:lpstr>
      <vt:lpstr>'Anbieter A'!Drucktitel</vt:lpstr>
      <vt:lpstr>'Anbieter B'!Drucktitel</vt:lpstr>
      <vt:lpstr>'Anbieter C'!Drucktitel</vt:lpstr>
      <vt:lpstr>'Anbieter D'!Drucktitel</vt:lpstr>
      <vt:lpstr>'Anbieter E'!Drucktitel</vt:lpstr>
      <vt:lpstr>Zusammenfassung!Drucktitel</vt:lpstr>
    </vt:vector>
  </TitlesOfParts>
  <Company>SIBS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Auswertungstabelle</dc:title>
  <dc:creator>AGI</dc:creator>
  <cp:lastModifiedBy>Kawecki-Wenger Delphine</cp:lastModifiedBy>
  <cp:revision>32</cp:revision>
  <cp:lastPrinted>2024-10-03T08:49:58Z</cp:lastPrinted>
  <dcterms:created xsi:type="dcterms:W3CDTF">2002-11-29T07:41:48Z</dcterms:created>
  <dcterms:modified xsi:type="dcterms:W3CDTF">2025-03-03T15:55:57Z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f_Adresse">
    <vt:lpwstr>0</vt:lpwstr>
  </property>
  <property fmtid="{D5CDD505-2E9C-101B-9397-08002B2CF9AE}" pid="3" name="def_txtAdresse">
    <vt:lpwstr>Geometer</vt:lpwstr>
  </property>
  <property fmtid="{D5CDD505-2E9C-101B-9397-08002B2CF9AE}" pid="4" name="def_Key">
    <vt:lpwstr>[User3]</vt:lpwstr>
  </property>
  <property fmtid="{D5CDD505-2E9C-101B-9397-08002B2CF9AE}" pid="5" name="def_Kopf">
    <vt:lpwstr>0</vt:lpwstr>
  </property>
  <property fmtid="{D5CDD505-2E9C-101B-9397-08002B2CF9AE}" pid="6" name="def_Fuss">
    <vt:lpwstr>1 AV93 </vt:lpwstr>
  </property>
  <property fmtid="{D5CDD505-2E9C-101B-9397-08002B2CF9AE}" pid="7" name="MSIP_Label_74fdd986-87d9-48c6-acda-407b1ab5fef0_Enabled">
    <vt:lpwstr>true</vt:lpwstr>
  </property>
  <property fmtid="{D5CDD505-2E9C-101B-9397-08002B2CF9AE}" pid="8" name="MSIP_Label_74fdd986-87d9-48c6-acda-407b1ab5fef0_SetDate">
    <vt:lpwstr>2024-11-13T13:19:34Z</vt:lpwstr>
  </property>
  <property fmtid="{D5CDD505-2E9C-101B-9397-08002B2CF9AE}" pid="9" name="MSIP_Label_74fdd986-87d9-48c6-acda-407b1ab5fef0_Method">
    <vt:lpwstr>Standard</vt:lpwstr>
  </property>
  <property fmtid="{D5CDD505-2E9C-101B-9397-08002B2CF9AE}" pid="10" name="MSIP_Label_74fdd986-87d9-48c6-acda-407b1ab5fef0_Name">
    <vt:lpwstr>NICHT KLASSIFIZIERT</vt:lpwstr>
  </property>
  <property fmtid="{D5CDD505-2E9C-101B-9397-08002B2CF9AE}" pid="11" name="MSIP_Label_74fdd986-87d9-48c6-acda-407b1ab5fef0_SiteId">
    <vt:lpwstr>cb96f99a-a111-42d7-9f65-e111197ba4bb</vt:lpwstr>
  </property>
  <property fmtid="{D5CDD505-2E9C-101B-9397-08002B2CF9AE}" pid="12" name="MSIP_Label_74fdd986-87d9-48c6-acda-407b1ab5fef0_ActionId">
    <vt:lpwstr>301fe6ee-b643-484a-9dcf-11e62519575d</vt:lpwstr>
  </property>
  <property fmtid="{D5CDD505-2E9C-101B-9397-08002B2CF9AE}" pid="13" name="MSIP_Label_74fdd986-87d9-48c6-acda-407b1ab5fef0_ContentBits">
    <vt:lpwstr>0</vt:lpwstr>
  </property>
</Properties>
</file>